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Men" sheetId="1" r:id="rId1"/>
    <sheet name="Ladies" sheetId="2" r:id="rId2"/>
    <sheet name="Results" sheetId="3" r:id="rId3"/>
    <sheet name="Sheet1" sheetId="4" r:id="rId4"/>
    <sheet name="5k handicap" sheetId="5" r:id="rId5"/>
    <sheet name="5k 24817" sheetId="6" r:id="rId6"/>
  </sheets>
  <calcPr calcId="145621"/>
</workbook>
</file>

<file path=xl/calcChain.xml><?xml version="1.0" encoding="utf-8"?>
<calcChain xmlns="http://schemas.openxmlformats.org/spreadsheetml/2006/main">
  <c r="AG8" i="2" l="1"/>
  <c r="AG10" i="2"/>
  <c r="AG12" i="2"/>
  <c r="AG6" i="2"/>
  <c r="AG5" i="2"/>
  <c r="E8" i="1" l="1"/>
  <c r="B98" i="1" l="1"/>
  <c r="B79" i="1" l="1"/>
  <c r="D14" i="1" l="1"/>
  <c r="J18" i="1"/>
  <c r="B96" i="1" l="1"/>
  <c r="E6" i="2" l="1"/>
  <c r="D6" i="2"/>
  <c r="B39" i="2" l="1"/>
  <c r="AF39" i="2" s="1"/>
  <c r="B42" i="2"/>
  <c r="AF42" i="2" s="1"/>
  <c r="B53" i="2"/>
  <c r="AF53" i="2" s="1"/>
  <c r="B115" i="1" l="1"/>
  <c r="W16" i="1" l="1"/>
  <c r="W10" i="1" l="1"/>
  <c r="AC10" i="1" s="1"/>
  <c r="W12" i="1" l="1"/>
  <c r="W19" i="1"/>
  <c r="W18" i="1" l="1"/>
  <c r="B112" i="1" l="1"/>
  <c r="B111" i="1"/>
  <c r="W39" i="1"/>
  <c r="B110" i="1"/>
  <c r="W48" i="1"/>
  <c r="B77" i="2"/>
  <c r="AF77" i="2" s="1"/>
  <c r="B66" i="2" l="1"/>
  <c r="AF66" i="2" s="1"/>
  <c r="B52" i="1" l="1"/>
  <c r="B101" i="1"/>
  <c r="AB101" i="1" s="1"/>
  <c r="B65" i="2" l="1"/>
  <c r="AF65" i="2" s="1"/>
  <c r="B100" i="1" l="1"/>
  <c r="B36" i="2"/>
  <c r="AF36" i="2" s="1"/>
  <c r="B49" i="2"/>
  <c r="AF49" i="2" s="1"/>
  <c r="B66" i="1" l="1"/>
  <c r="B55" i="2" l="1"/>
  <c r="AF55" i="2" s="1"/>
  <c r="B58" i="2"/>
  <c r="AF58" i="2" s="1"/>
  <c r="B64" i="2"/>
  <c r="AF64" i="2" s="1"/>
  <c r="B60" i="1" l="1"/>
  <c r="B104" i="1" l="1"/>
  <c r="AB104" i="1" s="1"/>
  <c r="B71" i="1"/>
  <c r="B70" i="2" l="1"/>
  <c r="AF70" i="2" s="1"/>
  <c r="B69" i="2"/>
  <c r="AF69" i="2" s="1"/>
  <c r="B39" i="1" l="1"/>
  <c r="B44" i="2" l="1"/>
  <c r="AF44" i="2" s="1"/>
  <c r="B17" i="2"/>
  <c r="AF17" i="2" s="1"/>
  <c r="B40" i="1" l="1"/>
  <c r="AB40" i="1" s="1"/>
  <c r="D18" i="1"/>
  <c r="AC18" i="1" s="1"/>
  <c r="D8" i="1" l="1"/>
  <c r="AC8" i="1" s="1"/>
  <c r="J14" i="1" l="1"/>
  <c r="AC14" i="1" s="1"/>
  <c r="H19" i="1" l="1"/>
  <c r="AC19" i="1" s="1"/>
  <c r="H12" i="1"/>
  <c r="AC12" i="1" s="1"/>
  <c r="H16" i="1" l="1"/>
  <c r="AC16" i="1" s="1"/>
  <c r="B28" i="2" l="1"/>
  <c r="AF28" i="2" s="1"/>
  <c r="B28" i="1" l="1"/>
  <c r="AB28" i="1" s="1"/>
  <c r="D6" i="1" l="1"/>
  <c r="AC6" i="1" s="1"/>
  <c r="B126" i="2" l="1"/>
  <c r="AF126" i="2" s="1"/>
  <c r="B125" i="2"/>
  <c r="AF125" i="2" s="1"/>
  <c r="B124" i="2"/>
  <c r="AF124" i="2" s="1"/>
  <c r="B92" i="1"/>
  <c r="B170" i="1"/>
  <c r="AB170" i="1" s="1"/>
  <c r="B169" i="1"/>
  <c r="AB169" i="1" s="1"/>
  <c r="B168" i="1"/>
  <c r="AB168" i="1" s="1"/>
  <c r="B90" i="1"/>
  <c r="B34" i="2"/>
  <c r="AF34" i="2" s="1"/>
  <c r="B163" i="1"/>
  <c r="AB163" i="1" s="1"/>
  <c r="B116" i="2"/>
  <c r="AF116" i="2" s="1"/>
  <c r="B56" i="2"/>
  <c r="AF56" i="2" s="1"/>
  <c r="B115" i="2"/>
  <c r="AF115" i="2" s="1"/>
  <c r="B166" i="1"/>
  <c r="AB166" i="1" s="1"/>
  <c r="B47" i="2"/>
  <c r="AF47" i="2" s="1"/>
  <c r="B75" i="2"/>
  <c r="AF75" i="2" s="1"/>
  <c r="B110" i="2"/>
  <c r="AF110" i="2" s="1"/>
  <c r="B72" i="2"/>
  <c r="AF72" i="2" s="1"/>
  <c r="B117" i="2"/>
  <c r="AF117" i="2" s="1"/>
  <c r="B114" i="1"/>
  <c r="B44" i="1"/>
  <c r="B113" i="2"/>
  <c r="AF113" i="2" s="1"/>
  <c r="B122" i="2"/>
  <c r="AF122" i="2" s="1"/>
  <c r="B29" i="2"/>
  <c r="AF29" i="2" s="1"/>
  <c r="B119" i="2"/>
  <c r="AF119" i="2" s="1"/>
  <c r="B24" i="2"/>
  <c r="AF24" i="2" s="1"/>
  <c r="B63" i="2"/>
  <c r="AF63" i="2" s="1"/>
  <c r="B121" i="2"/>
  <c r="AF121" i="2" s="1"/>
  <c r="B58" i="1"/>
  <c r="AB58" i="1" s="1"/>
  <c r="B41" i="2"/>
  <c r="AF41" i="2" s="1"/>
  <c r="AB115" i="1" l="1"/>
  <c r="AB44" i="1"/>
  <c r="AB60" i="1"/>
  <c r="B107" i="1"/>
  <c r="AB107" i="1" s="1"/>
  <c r="B114" i="2"/>
  <c r="AF114" i="2" s="1"/>
  <c r="B132" i="2"/>
  <c r="AF132" i="2" s="1"/>
  <c r="B146" i="2" l="1"/>
  <c r="AF146" i="2" s="1"/>
  <c r="B145" i="2"/>
  <c r="AF145" i="2" s="1"/>
  <c r="B144" i="2"/>
  <c r="AF144" i="2" s="1"/>
  <c r="B127" i="2"/>
  <c r="AF127" i="2" s="1"/>
  <c r="B172" i="1"/>
  <c r="AB172" i="1" s="1"/>
  <c r="B171" i="1"/>
  <c r="AB171" i="1" s="1"/>
  <c r="B118" i="2"/>
  <c r="AF118" i="2" s="1"/>
  <c r="B77" i="1"/>
  <c r="B179" i="1"/>
  <c r="AB179" i="1" s="1"/>
  <c r="AB98" i="1" l="1"/>
  <c r="B135" i="2"/>
  <c r="AF135" i="2" s="1"/>
  <c r="B111" i="2"/>
  <c r="AF111" i="2" s="1"/>
  <c r="B178" i="1"/>
  <c r="AB178" i="1" s="1"/>
  <c r="B19" i="1"/>
  <c r="B12" i="1"/>
  <c r="B158" i="1"/>
  <c r="AB158" i="1" s="1"/>
  <c r="B61" i="2"/>
  <c r="AF61" i="2" s="1"/>
  <c r="B140" i="2" l="1"/>
  <c r="AF140" i="2" s="1"/>
  <c r="B139" i="2"/>
  <c r="AF139" i="2" s="1"/>
  <c r="B133" i="2"/>
  <c r="AF133" i="2" s="1"/>
  <c r="B120" i="2"/>
  <c r="AF120" i="2" s="1"/>
  <c r="B138" i="2"/>
  <c r="AF138" i="2" s="1"/>
  <c r="B57" i="2"/>
  <c r="AF57" i="2" s="1"/>
  <c r="B137" i="2"/>
  <c r="AF137" i="2" s="1"/>
  <c r="B75" i="1"/>
  <c r="B175" i="1"/>
  <c r="AB175" i="1" s="1"/>
  <c r="B173" i="1"/>
  <c r="AB173" i="1" s="1"/>
  <c r="B8" i="1"/>
  <c r="AB8" i="1" s="1"/>
  <c r="B14" i="1"/>
  <c r="AB14" i="1" s="1"/>
  <c r="B31" i="2"/>
  <c r="AF31" i="2" s="1"/>
  <c r="B71" i="2"/>
  <c r="AF71" i="2" s="1"/>
  <c r="B160" i="1"/>
  <c r="AB160" i="1" s="1"/>
  <c r="AB96" i="1" l="1"/>
  <c r="AB19" i="1"/>
  <c r="B22" i="2"/>
  <c r="AF22" i="2" s="1"/>
  <c r="B129" i="2" l="1"/>
  <c r="AF129" i="2" s="1"/>
  <c r="B51" i="1" l="1"/>
  <c r="B46" i="2" l="1"/>
  <c r="AF46" i="2" s="1"/>
  <c r="B67" i="2"/>
  <c r="AF67" i="2" s="1"/>
  <c r="B26" i="2" l="1"/>
  <c r="AF26" i="2" s="1"/>
  <c r="B59" i="2" l="1"/>
  <c r="AF59" i="2" s="1"/>
  <c r="B160" i="2"/>
  <c r="AF160" i="2" s="1"/>
  <c r="B201" i="1"/>
  <c r="AB201" i="1" s="1"/>
  <c r="B131" i="2" l="1"/>
  <c r="AF131" i="2" s="1"/>
  <c r="B40" i="2"/>
  <c r="AF40" i="2" s="1"/>
  <c r="B198" i="1"/>
  <c r="AB198" i="1" s="1"/>
  <c r="B10" i="1"/>
  <c r="B193" i="1"/>
  <c r="AB193" i="1" s="1"/>
  <c r="AB10" i="1" l="1"/>
  <c r="AB12" i="1"/>
  <c r="B69" i="1"/>
  <c r="B192" i="1"/>
  <c r="AB192" i="1" s="1"/>
  <c r="B43" i="1" l="1"/>
  <c r="AB43" i="1" s="1"/>
  <c r="B153" i="2"/>
  <c r="AF153" i="2" s="1"/>
  <c r="B76" i="1" l="1"/>
  <c r="B37" i="2" l="1"/>
  <c r="AF37" i="2" s="1"/>
  <c r="B134" i="2"/>
  <c r="AF134" i="2" s="1"/>
  <c r="B112" i="2"/>
  <c r="AF112" i="2" s="1"/>
  <c r="B152" i="2"/>
  <c r="AF152" i="2" s="1"/>
  <c r="B157" i="2" l="1"/>
  <c r="AF157" i="2" s="1"/>
  <c r="B130" i="2" l="1"/>
  <c r="AF130" i="2" s="1"/>
  <c r="B159" i="2" l="1"/>
  <c r="AF159" i="2" s="1"/>
  <c r="B23" i="1" l="1"/>
  <c r="B105" i="1"/>
  <c r="B197" i="1" l="1"/>
  <c r="AB197" i="1" s="1"/>
  <c r="B194" i="1" l="1"/>
  <c r="AB194" i="1" s="1"/>
  <c r="B56" i="1" l="1"/>
  <c r="B141" i="2"/>
  <c r="B143" i="2"/>
  <c r="AF143" i="2" s="1"/>
  <c r="B154" i="2"/>
  <c r="AF154" i="2" s="1"/>
  <c r="B148" i="2"/>
  <c r="AF148" i="2" s="1"/>
  <c r="AB56" i="1" l="1"/>
  <c r="AB76" i="1"/>
  <c r="B149" i="2"/>
  <c r="AF149" i="2" s="1"/>
  <c r="B223" i="1" l="1"/>
  <c r="AB223" i="1" s="1"/>
  <c r="B222" i="1"/>
  <c r="AB222" i="1" s="1"/>
  <c r="B189" i="1"/>
  <c r="AB189" i="1" s="1"/>
  <c r="B219" i="1" l="1"/>
  <c r="AB219" i="1" s="1"/>
  <c r="B218" i="1"/>
  <c r="AB218" i="1" s="1"/>
  <c r="B167" i="2"/>
  <c r="AF167" i="2" s="1"/>
  <c r="B217" i="1"/>
  <c r="AB217" i="1" s="1"/>
  <c r="B172" i="2" l="1"/>
  <c r="AF172" i="2" s="1"/>
  <c r="B43" i="2"/>
  <c r="AF43" i="2" s="1"/>
  <c r="B171" i="2"/>
  <c r="AF171" i="2" s="1"/>
  <c r="B168" i="2"/>
  <c r="AF168" i="2" s="1"/>
  <c r="B63" i="1"/>
  <c r="B67" i="1" l="1"/>
  <c r="AB67" i="1" s="1"/>
  <c r="B103" i="1" l="1"/>
  <c r="B214" i="1"/>
  <c r="AB214" i="1" s="1"/>
  <c r="B164" i="2"/>
  <c r="AF164" i="2" s="1"/>
  <c r="B34" i="1" l="1"/>
  <c r="AB34" i="1" l="1"/>
  <c r="AB52" i="1"/>
  <c r="B158" i="2"/>
  <c r="AF158" i="2" s="1"/>
  <c r="B170" i="2"/>
  <c r="AF170" i="2" s="1"/>
  <c r="B151" i="2"/>
  <c r="AF151" i="2" s="1"/>
  <c r="B50" i="2"/>
  <c r="AF50" i="2" s="1"/>
  <c r="B5" i="2"/>
  <c r="AF5" i="2" s="1"/>
  <c r="B161" i="2"/>
  <c r="AF161" i="2" s="1"/>
  <c r="B19" i="2"/>
  <c r="AF19" i="2" s="1"/>
  <c r="B211" i="1"/>
  <c r="AB211" i="1" s="1"/>
  <c r="B16" i="1"/>
  <c r="B200" i="1"/>
  <c r="AB200" i="1" s="1"/>
  <c r="B212" i="1"/>
  <c r="AB212" i="1" s="1"/>
  <c r="B30" i="1"/>
  <c r="B18" i="1"/>
  <c r="AB18" i="1" s="1"/>
  <c r="AB16" i="1" l="1"/>
  <c r="AB23" i="1"/>
  <c r="AB30" i="1"/>
  <c r="B70" i="1"/>
  <c r="AB92" i="1" l="1"/>
  <c r="B10" i="2"/>
  <c r="AF10" i="2" s="1"/>
  <c r="B215" i="1"/>
  <c r="AB215" i="1" s="1"/>
  <c r="B106" i="1" l="1"/>
  <c r="B178" i="2" l="1"/>
  <c r="AF178" i="2" s="1"/>
  <c r="B72" i="1" l="1"/>
  <c r="B163" i="2"/>
  <c r="AF163" i="2" s="1"/>
  <c r="B180" i="2"/>
  <c r="AF180" i="2" s="1"/>
  <c r="B136" i="2"/>
  <c r="AF136" i="2" s="1"/>
  <c r="AB72" i="1" l="1"/>
  <c r="AB105" i="1"/>
  <c r="B181" i="2"/>
  <c r="AF181" i="2" s="1"/>
  <c r="B179" i="2"/>
  <c r="AF179" i="2" s="1"/>
  <c r="B204" i="1" l="1"/>
  <c r="AB204" i="1" s="1"/>
  <c r="B209" i="1"/>
  <c r="AB209" i="1" s="1"/>
  <c r="B86" i="1" l="1"/>
  <c r="B185" i="2"/>
  <c r="AF185" i="2" s="1"/>
  <c r="B177" i="2"/>
  <c r="AF177" i="2" s="1"/>
  <c r="B35" i="2"/>
  <c r="AF35" i="2" s="1"/>
  <c r="B68" i="1"/>
  <c r="B199" i="1"/>
  <c r="AB199" i="1" s="1"/>
  <c r="B210" i="1"/>
  <c r="AB210" i="1" s="1"/>
  <c r="B176" i="2"/>
  <c r="AF176" i="2" s="1"/>
  <c r="B230" i="1"/>
  <c r="AB230" i="1" s="1"/>
  <c r="B341" i="2"/>
  <c r="B340" i="2"/>
  <c r="B339" i="2"/>
  <c r="B338" i="2"/>
  <c r="B337" i="2"/>
  <c r="B335" i="2"/>
  <c r="B333" i="2"/>
  <c r="B332" i="2"/>
  <c r="B6" i="2"/>
  <c r="B329" i="2"/>
  <c r="B326" i="2"/>
  <c r="B240" i="2"/>
  <c r="B239" i="2"/>
  <c r="B238" i="2"/>
  <c r="B237" i="2"/>
  <c r="B236" i="2"/>
  <c r="B235" i="2"/>
  <c r="B234" i="2"/>
  <c r="B233" i="2"/>
  <c r="B232" i="2"/>
  <c r="B231" i="2"/>
  <c r="B230" i="2"/>
  <c r="B62" i="2"/>
  <c r="AF62" i="2" s="1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182" i="2"/>
  <c r="B204" i="2"/>
  <c r="B186" i="2"/>
  <c r="B142" i="2"/>
  <c r="B52" i="2"/>
  <c r="B203" i="2"/>
  <c r="B202" i="2"/>
  <c r="B201" i="2"/>
  <c r="B200" i="2"/>
  <c r="B199" i="2"/>
  <c r="B198" i="2"/>
  <c r="B197" i="2"/>
  <c r="B196" i="2"/>
  <c r="B195" i="2"/>
  <c r="B74" i="2"/>
  <c r="B194" i="2"/>
  <c r="B193" i="2"/>
  <c r="B192" i="2"/>
  <c r="B73" i="2"/>
  <c r="B191" i="2"/>
  <c r="B190" i="2"/>
  <c r="B189" i="2"/>
  <c r="B188" i="2"/>
  <c r="B187" i="2"/>
  <c r="B76" i="2"/>
  <c r="B184" i="2"/>
  <c r="AF184" i="2" s="1"/>
  <c r="B147" i="2"/>
  <c r="B173" i="2"/>
  <c r="B123" i="2"/>
  <c r="B51" i="2"/>
  <c r="B183" i="2"/>
  <c r="B155" i="2"/>
  <c r="B156" i="2"/>
  <c r="B169" i="2"/>
  <c r="B165" i="2"/>
  <c r="B175" i="2"/>
  <c r="B162" i="2"/>
  <c r="B128" i="2"/>
  <c r="B8" i="2"/>
  <c r="B48" i="2"/>
  <c r="B150" i="2"/>
  <c r="B174" i="2"/>
  <c r="B23" i="2"/>
  <c r="B32" i="2"/>
  <c r="B20" i="2"/>
  <c r="B234" i="1"/>
  <c r="AB234" i="1" s="1"/>
  <c r="B233" i="1"/>
  <c r="AB233" i="1" s="1"/>
  <c r="B387" i="1"/>
  <c r="B385" i="1"/>
  <c r="B384" i="1"/>
  <c r="B383" i="1"/>
  <c r="B380" i="1"/>
  <c r="B184" i="1"/>
  <c r="B377" i="1"/>
  <c r="B375" i="1"/>
  <c r="B372" i="1"/>
  <c r="B371" i="1"/>
  <c r="B328" i="1"/>
  <c r="B326" i="1"/>
  <c r="B161" i="1"/>
  <c r="B320" i="1"/>
  <c r="B317" i="1"/>
  <c r="B314" i="1"/>
  <c r="B311" i="1"/>
  <c r="B309" i="1"/>
  <c r="B298" i="1"/>
  <c r="B282" i="1"/>
  <c r="B272" i="1"/>
  <c r="B271" i="1"/>
  <c r="B190" i="1"/>
  <c r="B267" i="1"/>
  <c r="B265" i="1"/>
  <c r="B264" i="1"/>
  <c r="B49" i="1"/>
  <c r="AB75" i="1" s="1"/>
  <c r="B260" i="1"/>
  <c r="B213" i="1"/>
  <c r="B258" i="1"/>
  <c r="B109" i="1"/>
  <c r="B257" i="1"/>
  <c r="B87" i="1"/>
  <c r="AB110" i="1" s="1"/>
  <c r="B221" i="1"/>
  <c r="B89" i="1"/>
  <c r="AB112" i="1" s="1"/>
  <c r="B228" i="1"/>
  <c r="B256" i="1"/>
  <c r="B255" i="1"/>
  <c r="B254" i="1"/>
  <c r="B216" i="1"/>
  <c r="B226" i="1"/>
  <c r="B253" i="1"/>
  <c r="B176" i="1"/>
  <c r="B185" i="1"/>
  <c r="B252" i="1"/>
  <c r="B251" i="1"/>
  <c r="B84" i="1"/>
  <c r="AB106" i="1" s="1"/>
  <c r="B250" i="1"/>
  <c r="B249" i="1"/>
  <c r="B248" i="1"/>
  <c r="B247" i="1"/>
  <c r="B246" i="1"/>
  <c r="B245" i="1"/>
  <c r="B244" i="1"/>
  <c r="B243" i="1"/>
  <c r="B242" i="1"/>
  <c r="B241" i="1"/>
  <c r="B181" i="1"/>
  <c r="B188" i="1"/>
  <c r="B240" i="1"/>
  <c r="B239" i="1"/>
  <c r="B177" i="1"/>
  <c r="B238" i="1"/>
  <c r="B91" i="1"/>
  <c r="AB114" i="1" s="1"/>
  <c r="B237" i="1"/>
  <c r="B191" i="1"/>
  <c r="B59" i="1"/>
  <c r="AB79" i="1" s="1"/>
  <c r="B203" i="1"/>
  <c r="B38" i="1"/>
  <c r="B232" i="1"/>
  <c r="AB232" i="1" s="1"/>
  <c r="B231" i="1"/>
  <c r="B220" i="1"/>
  <c r="B102" i="1"/>
  <c r="B47" i="1"/>
  <c r="AB69" i="1" s="1"/>
  <c r="B182" i="1"/>
  <c r="B205" i="1"/>
  <c r="B186" i="1"/>
  <c r="B46" i="1"/>
  <c r="AB63" i="1" s="1"/>
  <c r="B183" i="1"/>
  <c r="B224" i="1"/>
  <c r="B93" i="1"/>
  <c r="B57" i="1"/>
  <c r="AB77" i="1" s="1"/>
  <c r="B88" i="1"/>
  <c r="AB111" i="1" s="1"/>
  <c r="B195" i="1"/>
  <c r="B229" i="1"/>
  <c r="B74" i="1"/>
  <c r="B113" i="1"/>
  <c r="AB113" i="1" s="1"/>
  <c r="B167" i="1"/>
  <c r="B227" i="1"/>
  <c r="B159" i="1"/>
  <c r="B81" i="1"/>
  <c r="B202" i="1"/>
  <c r="B62" i="1"/>
  <c r="B95" i="1"/>
  <c r="B48" i="1"/>
  <c r="AB66" i="1" s="1"/>
  <c r="B97" i="1"/>
  <c r="B196" i="1"/>
  <c r="B54" i="1"/>
  <c r="AB71" i="1" s="1"/>
  <c r="B187" i="1"/>
  <c r="B180" i="1"/>
  <c r="B174" i="1"/>
  <c r="B225" i="1"/>
  <c r="B165" i="1"/>
  <c r="B108" i="1"/>
  <c r="B82" i="1"/>
  <c r="AB103" i="1" s="1"/>
  <c r="B85" i="1"/>
  <c r="B162" i="1"/>
  <c r="B208" i="1"/>
  <c r="B53" i="1"/>
  <c r="AB70" i="1" s="1"/>
  <c r="B36" i="1"/>
  <c r="AB51" i="1" s="1"/>
  <c r="B32" i="1"/>
  <c r="B25" i="1"/>
  <c r="B164" i="1"/>
  <c r="B21" i="1"/>
  <c r="B207" i="1"/>
  <c r="B78" i="1"/>
  <c r="AB100" i="1" s="1"/>
  <c r="B206" i="1"/>
  <c r="B26" i="1"/>
  <c r="AB39" i="1" s="1"/>
  <c r="B64" i="1"/>
  <c r="B42" i="1"/>
  <c r="B6" i="1"/>
  <c r="AB68" i="1" l="1"/>
  <c r="AB90" i="1"/>
  <c r="AB231" i="1"/>
  <c r="AB220" i="1"/>
  <c r="AB102" i="1"/>
  <c r="AB47" i="1"/>
  <c r="AF173" i="2"/>
  <c r="AF155" i="2"/>
  <c r="AF156" i="2"/>
  <c r="AF165" i="2"/>
  <c r="AF162" i="2"/>
  <c r="AF48" i="2"/>
  <c r="B166" i="2"/>
  <c r="B13" i="2" l="1"/>
  <c r="B15" i="2"/>
  <c r="B12" i="2"/>
  <c r="AB224" i="1"/>
  <c r="AB208" i="1"/>
  <c r="AF20" i="2"/>
  <c r="AB25" i="1"/>
  <c r="AB36" i="1"/>
  <c r="AB174" i="1"/>
  <c r="AB162" i="1"/>
  <c r="AF186" i="2" l="1"/>
  <c r="AF142" i="2"/>
  <c r="AF73" i="2"/>
  <c r="AF193" i="2"/>
  <c r="AB256" i="1"/>
  <c r="AB255" i="1"/>
  <c r="AB254" i="1"/>
  <c r="AB82" i="1"/>
  <c r="AB247" i="1"/>
  <c r="AB186" i="1"/>
  <c r="AB245" i="1"/>
  <c r="AB242" i="1"/>
  <c r="AF150" i="2"/>
  <c r="AF52" i="2"/>
  <c r="AF203" i="2"/>
  <c r="AF202" i="2"/>
  <c r="AF197" i="2"/>
  <c r="AF32" i="2"/>
  <c r="AF128" i="2"/>
  <c r="AB216" i="1"/>
  <c r="AB226" i="1"/>
  <c r="AB84" i="1"/>
  <c r="AB93" i="1"/>
  <c r="J102" i="3"/>
  <c r="F113" i="3"/>
  <c r="I113" i="3" s="1"/>
  <c r="F112" i="3"/>
  <c r="I112" i="3" s="1"/>
  <c r="F111" i="3"/>
  <c r="I111" i="3" s="1"/>
  <c r="F110" i="3"/>
  <c r="I110" i="3" s="1"/>
  <c r="F109" i="3"/>
  <c r="I109" i="3" s="1"/>
  <c r="F108" i="3"/>
  <c r="I108" i="3" s="1"/>
  <c r="F107" i="3"/>
  <c r="I107" i="3" s="1"/>
  <c r="F106" i="3"/>
  <c r="I106" i="3" s="1"/>
  <c r="F105" i="3"/>
  <c r="I105" i="3" s="1"/>
  <c r="F104" i="3"/>
  <c r="I104" i="3" s="1"/>
  <c r="F103" i="3"/>
  <c r="I103" i="3" s="1"/>
  <c r="F102" i="3"/>
  <c r="I102" i="3" s="1"/>
  <c r="F101" i="3"/>
  <c r="I101" i="3" s="1"/>
  <c r="F100" i="3"/>
  <c r="I100" i="3" s="1"/>
  <c r="F99" i="3"/>
  <c r="I99" i="3" s="1"/>
  <c r="F92" i="3"/>
  <c r="I92" i="3" s="1"/>
  <c r="F91" i="3"/>
  <c r="I91" i="3" s="1"/>
  <c r="F90" i="3"/>
  <c r="I90" i="3" s="1"/>
  <c r="F89" i="3"/>
  <c r="I89" i="3" s="1"/>
  <c r="F88" i="3"/>
  <c r="I88" i="3" s="1"/>
  <c r="F87" i="3"/>
  <c r="I87" i="3" s="1"/>
  <c r="F86" i="3"/>
  <c r="I86" i="3" s="1"/>
  <c r="J85" i="3"/>
  <c r="F85" i="3"/>
  <c r="I85" i="3" s="1"/>
  <c r="F84" i="3"/>
  <c r="I84" i="3" s="1"/>
  <c r="F83" i="3"/>
  <c r="I83" i="3" s="1"/>
  <c r="F82" i="3"/>
  <c r="I82" i="3" s="1"/>
  <c r="J81" i="3"/>
  <c r="F81" i="3"/>
  <c r="I81" i="3" s="1"/>
  <c r="F80" i="3"/>
  <c r="I80" i="3" s="1"/>
  <c r="F79" i="3"/>
  <c r="I79" i="3" s="1"/>
  <c r="F78" i="3"/>
  <c r="I78" i="3" s="1"/>
  <c r="F77" i="3"/>
  <c r="I77" i="3" s="1"/>
  <c r="F76" i="3"/>
  <c r="I76" i="3" s="1"/>
  <c r="F75" i="3"/>
  <c r="I75" i="3" s="1"/>
  <c r="F74" i="3"/>
  <c r="I74" i="3" s="1"/>
  <c r="J67" i="3"/>
  <c r="F67" i="3"/>
  <c r="I67" i="3" s="1"/>
  <c r="F66" i="3"/>
  <c r="I66" i="3" s="1"/>
  <c r="F65" i="3"/>
  <c r="I65" i="3" s="1"/>
  <c r="F64" i="3"/>
  <c r="I64" i="3" s="1"/>
  <c r="F63" i="3"/>
  <c r="I63" i="3" s="1"/>
  <c r="F62" i="3"/>
  <c r="I62" i="3" s="1"/>
  <c r="F61" i="3"/>
  <c r="I61" i="3" s="1"/>
  <c r="J60" i="3"/>
  <c r="F60" i="3"/>
  <c r="I60" i="3" s="1"/>
  <c r="F59" i="3"/>
  <c r="I59" i="3" s="1"/>
  <c r="J58" i="3"/>
  <c r="F58" i="3"/>
  <c r="I58" i="3" s="1"/>
  <c r="F57" i="3"/>
  <c r="I57" i="3" s="1"/>
  <c r="F56" i="3"/>
  <c r="I56" i="3" s="1"/>
  <c r="J55" i="3"/>
  <c r="F55" i="3"/>
  <c r="I55" i="3" s="1"/>
  <c r="F54" i="3"/>
  <c r="I54" i="3" s="1"/>
  <c r="F43" i="3"/>
  <c r="I43" i="3" s="1"/>
  <c r="F42" i="3"/>
  <c r="I42" i="3" s="1"/>
  <c r="J41" i="3"/>
  <c r="F41" i="3"/>
  <c r="I41" i="3" s="1"/>
  <c r="F40" i="3"/>
  <c r="I40" i="3" s="1"/>
  <c r="F39" i="3"/>
  <c r="I39" i="3" s="1"/>
  <c r="F38" i="3"/>
  <c r="I38" i="3" s="1"/>
  <c r="J37" i="3"/>
  <c r="F37" i="3"/>
  <c r="I37" i="3" s="1"/>
  <c r="F36" i="3"/>
  <c r="I36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F10" i="3"/>
  <c r="I10" i="3" s="1"/>
  <c r="F9" i="3"/>
  <c r="I9" i="3" s="1"/>
  <c r="F8" i="3"/>
  <c r="I8" i="3" s="1"/>
  <c r="F7" i="3"/>
  <c r="I7" i="3" s="1"/>
  <c r="F6" i="3"/>
  <c r="I6" i="3" s="1"/>
  <c r="F5" i="3"/>
  <c r="I5" i="3" s="1"/>
  <c r="F4" i="3"/>
  <c r="I4" i="3" s="1"/>
  <c r="F3" i="3"/>
  <c r="I3" i="3" s="1"/>
  <c r="AF174" i="2"/>
  <c r="AB202" i="1" l="1"/>
  <c r="AB57" i="1"/>
  <c r="AB185" i="1"/>
  <c r="AF189" i="2"/>
  <c r="AF191" i="2"/>
  <c r="AB240" i="1"/>
  <c r="AB243" i="1"/>
  <c r="AF190" i="2"/>
  <c r="AF13" i="2"/>
  <c r="AF141" i="2" l="1"/>
  <c r="AF199" i="2"/>
  <c r="AF196" i="2"/>
  <c r="AF192" i="2"/>
  <c r="AB252" i="1"/>
  <c r="AB181" i="1"/>
  <c r="AB46" i="1"/>
  <c r="AB81" i="1"/>
  <c r="AB250" i="1"/>
  <c r="AB195" i="1"/>
  <c r="AB249" i="1"/>
  <c r="AB271" i="1"/>
  <c r="AB251" i="1"/>
  <c r="AB221" i="1"/>
  <c r="AB190" i="1"/>
  <c r="AF216" i="2"/>
  <c r="AF212" i="2"/>
  <c r="AB267" i="1"/>
  <c r="AB164" i="1"/>
  <c r="AB196" i="1"/>
  <c r="AF8" i="2"/>
  <c r="AB64" i="1"/>
  <c r="AF207" i="2" l="1"/>
  <c r="AF12" i="2"/>
  <c r="AB265" i="1"/>
  <c r="AF210" i="2"/>
  <c r="AF209" i="2"/>
  <c r="AF187" i="2"/>
  <c r="AB227" i="1"/>
  <c r="AF123" i="2"/>
  <c r="AB91" i="1"/>
  <c r="AF188" i="2"/>
  <c r="AF208" i="2"/>
  <c r="AF169" i="2"/>
  <c r="AB78" i="1"/>
  <c r="AB207" i="1"/>
  <c r="AF205" i="2"/>
  <c r="AB48" i="1"/>
  <c r="AB228" i="1"/>
  <c r="AB206" i="1"/>
  <c r="AB109" i="1"/>
  <c r="AB21" i="1"/>
  <c r="AB246" i="1"/>
  <c r="AF237" i="2"/>
  <c r="AF215" i="2"/>
  <c r="AF236" i="2"/>
  <c r="AF194" i="2"/>
  <c r="AF235" i="2"/>
  <c r="AF214" i="2"/>
  <c r="AF234" i="2"/>
  <c r="AF233" i="2"/>
  <c r="AF232" i="2"/>
  <c r="AF231" i="2"/>
  <c r="AF230" i="2"/>
  <c r="AF229" i="2"/>
  <c r="AF198" i="2"/>
  <c r="AF228" i="2"/>
  <c r="AF227" i="2"/>
  <c r="AF226" i="2"/>
  <c r="AF166" i="2"/>
  <c r="AF206" i="2"/>
  <c r="AF224" i="2"/>
  <c r="AF223" i="2"/>
  <c r="AF222" i="2"/>
  <c r="AF221" i="2"/>
  <c r="AF220" i="2"/>
  <c r="AF219" i="2"/>
  <c r="AF218" i="2"/>
  <c r="AF147" i="2"/>
  <c r="AF15" i="2"/>
  <c r="AF182" i="2"/>
  <c r="AF76" i="2"/>
  <c r="AF183" i="2"/>
  <c r="AF23" i="2"/>
  <c r="AF51" i="2"/>
  <c r="AF217" i="2"/>
  <c r="AF201" i="2"/>
  <c r="AF195" i="2"/>
  <c r="AF74" i="2"/>
  <c r="AF204" i="2"/>
  <c r="AB180" i="1"/>
  <c r="AB205" i="1"/>
  <c r="AB326" i="1"/>
  <c r="AB88" i="1"/>
  <c r="AB272" i="1"/>
  <c r="AB248" i="1"/>
  <c r="AB32" i="1"/>
  <c r="AB225" i="1"/>
  <c r="AB26" i="1"/>
  <c r="AB320" i="1"/>
  <c r="AB328" i="1"/>
  <c r="AB253" i="1"/>
  <c r="AB165" i="1"/>
  <c r="AB213" i="1"/>
  <c r="AB188" i="1"/>
  <c r="AB387" i="1"/>
  <c r="AB264" i="1"/>
  <c r="AB314" i="1"/>
  <c r="AB383" i="1"/>
  <c r="AB317" i="1"/>
  <c r="AB97" i="1"/>
  <c r="AB258" i="1"/>
  <c r="AB238" i="1"/>
  <c r="AB184" i="1"/>
  <c r="AF175" i="2"/>
  <c r="AB38" i="1"/>
  <c r="AB377" i="1"/>
  <c r="AB385" i="1"/>
  <c r="AF213" i="2"/>
  <c r="AB298" i="1"/>
  <c r="AB375" i="1"/>
  <c r="AF240" i="2"/>
  <c r="AF239" i="2"/>
  <c r="AB384" i="1"/>
  <c r="AB380" i="1"/>
  <c r="AB229" i="1"/>
  <c r="AB187" i="1"/>
  <c r="AB309" i="1"/>
  <c r="AB53" i="1"/>
  <c r="AB159" i="1"/>
  <c r="AB372" i="1"/>
  <c r="AB182" i="1"/>
  <c r="AB85" i="1"/>
  <c r="AB74" i="1"/>
  <c r="AF211" i="2"/>
  <c r="AF225" i="2"/>
  <c r="AF238" i="2"/>
  <c r="AF200" i="2"/>
  <c r="AB42" i="1"/>
  <c r="AB49" i="1"/>
  <c r="AF345" i="2"/>
  <c r="AF341" i="2"/>
  <c r="AF340" i="2"/>
  <c r="AF339" i="2"/>
  <c r="AF338" i="2"/>
  <c r="AF337" i="2"/>
  <c r="AF335" i="2"/>
  <c r="AF333" i="2"/>
  <c r="AF332" i="2"/>
  <c r="AF6" i="2"/>
  <c r="AF329" i="2"/>
  <c r="AF326" i="2"/>
  <c r="AB257" i="1"/>
  <c r="AB183" i="1"/>
  <c r="AB241" i="1"/>
  <c r="AB244" i="1"/>
  <c r="AB95" i="1"/>
  <c r="AB108" i="1"/>
  <c r="AB176" i="1"/>
  <c r="AB86" i="1"/>
  <c r="AB191" i="1"/>
  <c r="AB167" i="1"/>
  <c r="AB87" i="1"/>
  <c r="AB62" i="1"/>
  <c r="AB161" i="1"/>
  <c r="AB89" i="1"/>
  <c r="AB239" i="1"/>
  <c r="AB59" i="1"/>
  <c r="AB260" i="1"/>
  <c r="AB371" i="1"/>
  <c r="AB6" i="1" l="1"/>
  <c r="AB54" i="1"/>
  <c r="AB203" i="1"/>
  <c r="AB177" i="1"/>
  <c r="AB237" i="1"/>
</calcChain>
</file>

<file path=xl/sharedStrings.xml><?xml version="1.0" encoding="utf-8"?>
<sst xmlns="http://schemas.openxmlformats.org/spreadsheetml/2006/main" count="1839" uniqueCount="631">
  <si>
    <t>Total</t>
  </si>
  <si>
    <t>Signals</t>
  </si>
  <si>
    <t>Elswick</t>
  </si>
  <si>
    <t>MAR</t>
  </si>
  <si>
    <t>Blyth 10k</t>
  </si>
  <si>
    <t>Pier/Pier</t>
  </si>
  <si>
    <t>Handicap</t>
  </si>
  <si>
    <t>Blaydon</t>
  </si>
  <si>
    <t>3000m</t>
  </si>
  <si>
    <t>Newburn</t>
  </si>
  <si>
    <t>Tynedale</t>
  </si>
  <si>
    <t>Coastal</t>
  </si>
  <si>
    <t>Fell</t>
  </si>
  <si>
    <t>Gibside</t>
  </si>
  <si>
    <t>Saltwell</t>
  </si>
  <si>
    <t>Men</t>
  </si>
  <si>
    <t>Relays</t>
  </si>
  <si>
    <t>George Russell</t>
  </si>
  <si>
    <t>Bob Najafi</t>
  </si>
  <si>
    <t>Lawrence Johnson</t>
  </si>
  <si>
    <t>Neil Morris</t>
  </si>
  <si>
    <t>John Stephens</t>
  </si>
  <si>
    <t>Brian Hume</t>
  </si>
  <si>
    <t>Shaun Richardson</t>
  </si>
  <si>
    <t>Stan White</t>
  </si>
  <si>
    <t>Mike Stacey</t>
  </si>
  <si>
    <t>Jonathan Stephens</t>
  </si>
  <si>
    <t>Alan Elders</t>
  </si>
  <si>
    <t>Bill Doidge</t>
  </si>
  <si>
    <t>Luke Scorer</t>
  </si>
  <si>
    <t>Les Cavanagh</t>
  </si>
  <si>
    <t>David Kelly</t>
  </si>
  <si>
    <t>Mick Graham</t>
  </si>
  <si>
    <t>Shaun Dunlop</t>
  </si>
  <si>
    <t>John Young</t>
  </si>
  <si>
    <t>Jonathan Archer</t>
  </si>
  <si>
    <t>Andy Hughes</t>
  </si>
  <si>
    <t>Scott Gibson</t>
  </si>
  <si>
    <t>Chris Miller</t>
  </si>
  <si>
    <t>Bryan Kelly</t>
  </si>
  <si>
    <t>Alan Lothian</t>
  </si>
  <si>
    <t>Anthony Hutchinson</t>
  </si>
  <si>
    <t>Alex Machin</t>
  </si>
  <si>
    <t>David Wright</t>
  </si>
  <si>
    <t>Allan Clark</t>
  </si>
  <si>
    <t>Paul Calland</t>
  </si>
  <si>
    <t>David Warren</t>
  </si>
  <si>
    <t>Denis Bostock</t>
  </si>
  <si>
    <t>Keith Gray</t>
  </si>
  <si>
    <t>Douglas Ball</t>
  </si>
  <si>
    <t>Chris Hart</t>
  </si>
  <si>
    <t>Ian Byworth</t>
  </si>
  <si>
    <t>Colin Drummond</t>
  </si>
  <si>
    <t>Gerald Bishop</t>
  </si>
  <si>
    <t>Pete Phillips</t>
  </si>
  <si>
    <t>Carl Watson</t>
  </si>
  <si>
    <t>Aaron Tucker</t>
  </si>
  <si>
    <t>Ben Sartain</t>
  </si>
  <si>
    <t>Dave McAtominey</t>
  </si>
  <si>
    <t>Chris Athey</t>
  </si>
  <si>
    <t>Keith McClean</t>
  </si>
  <si>
    <t>David Mason</t>
  </si>
  <si>
    <t>Kyle Hope</t>
  </si>
  <si>
    <t>Jimmy Skilling</t>
  </si>
  <si>
    <t>Keith Pearson</t>
  </si>
  <si>
    <t>Best 15 races to count</t>
  </si>
  <si>
    <t>= pb or age best</t>
  </si>
  <si>
    <t>Geoff Hume</t>
  </si>
  <si>
    <t>Adam Knox</t>
  </si>
  <si>
    <t>Dave Nicholson</t>
  </si>
  <si>
    <t>Phil Charlton</t>
  </si>
  <si>
    <t>Ross Daglish</t>
  </si>
  <si>
    <t>Matthew Campbell</t>
  </si>
  <si>
    <t>Colin Russell</t>
  </si>
  <si>
    <t>Richard Knox</t>
  </si>
  <si>
    <t>Angus Walker</t>
  </si>
  <si>
    <t>Adam Lee</t>
  </si>
  <si>
    <t>Steve English</t>
  </si>
  <si>
    <t>Alan Fenwick</t>
  </si>
  <si>
    <t>J Carroll</t>
  </si>
  <si>
    <t>Kris Russell</t>
  </si>
  <si>
    <t>James Long</t>
  </si>
  <si>
    <t>Stu Collier</t>
  </si>
  <si>
    <t>Steve Long</t>
  </si>
  <si>
    <t>Christopher Coxon</t>
  </si>
  <si>
    <t>Kevin Kerrigan</t>
  </si>
  <si>
    <t>Mark McDonald</t>
  </si>
  <si>
    <t>Bill Hall</t>
  </si>
  <si>
    <t>Martin Alexander</t>
  </si>
  <si>
    <t>Neil Dixon</t>
  </si>
  <si>
    <t>James Gilbert</t>
  </si>
  <si>
    <t>Ollie Batchelor</t>
  </si>
  <si>
    <t>Julian Hunter</t>
  </si>
  <si>
    <t>Dean Hall</t>
  </si>
  <si>
    <t>David Johnson</t>
  </si>
  <si>
    <t>Ladies</t>
  </si>
  <si>
    <t>Caroline Najafi</t>
  </si>
  <si>
    <t>Cheryl Stanley</t>
  </si>
  <si>
    <t>Barbara Doidge</t>
  </si>
  <si>
    <t>Lesley Johnson</t>
  </si>
  <si>
    <t>Gaynor Haddrick</t>
  </si>
  <si>
    <t>Elaine Archer</t>
  </si>
  <si>
    <t>Kate Upshall-Davis</t>
  </si>
  <si>
    <t>Mandy Hully</t>
  </si>
  <si>
    <t>Margaret Clark</t>
  </si>
  <si>
    <t>Mel Evans</t>
  </si>
  <si>
    <t>Melanie Evans</t>
  </si>
  <si>
    <t>Cheryl Parkin</t>
  </si>
  <si>
    <t>Stephanie Young</t>
  </si>
  <si>
    <t>Louise Shaw</t>
  </si>
  <si>
    <t>Vicky Kemp</t>
  </si>
  <si>
    <t>Christine Bostock</t>
  </si>
  <si>
    <t>Amanda Byworth</t>
  </si>
  <si>
    <t>Emma Bowcock</t>
  </si>
  <si>
    <t>Christine Ball</t>
  </si>
  <si>
    <t>Sarah Kitson</t>
  </si>
  <si>
    <t>K Kelly</t>
  </si>
  <si>
    <t>Julia Rowley</t>
  </si>
  <si>
    <t>Claire Skelton</t>
  </si>
  <si>
    <t>Ashley Laidler</t>
  </si>
  <si>
    <t>Michelle Corbett</t>
  </si>
  <si>
    <t>Andrea Scurfield</t>
  </si>
  <si>
    <t>Sarah Boyd</t>
  </si>
  <si>
    <t>Monica Wong</t>
  </si>
  <si>
    <t>Anna Baillie</t>
  </si>
  <si>
    <t>Sarah McNaughton</t>
  </si>
  <si>
    <t>Kelly Heslop</t>
  </si>
  <si>
    <t>Cay Green</t>
  </si>
  <si>
    <t>Helen Jarvis</t>
  </si>
  <si>
    <t>Claire Pickin</t>
  </si>
  <si>
    <t>Heather Quinn</t>
  </si>
  <si>
    <t>Sharon Collier</t>
  </si>
  <si>
    <t>Paula McRitchie</t>
  </si>
  <si>
    <t>Helen Ross</t>
  </si>
  <si>
    <t>Paula Boustead</t>
  </si>
  <si>
    <t>Karen McFarlane</t>
  </si>
  <si>
    <t>Paula Corr</t>
  </si>
  <si>
    <t>Sarah Morris</t>
  </si>
  <si>
    <t>Lucy Apiafi</t>
  </si>
  <si>
    <t>Catherine Tucker</t>
  </si>
  <si>
    <t>Vicki Burnett</t>
  </si>
  <si>
    <t>Amy Watson</t>
  </si>
  <si>
    <t>Clare Maguire</t>
  </si>
  <si>
    <t>Claire Hopson</t>
  </si>
  <si>
    <t>Sadie Gatt</t>
  </si>
  <si>
    <t>Gemma Bradley</t>
  </si>
  <si>
    <t>Sarah Baharie</t>
  </si>
  <si>
    <t>Kay Sargenson</t>
  </si>
  <si>
    <t>Heather Morton</t>
  </si>
  <si>
    <t>Kate Bradley</t>
  </si>
  <si>
    <t>Lucy Kerr</t>
  </si>
  <si>
    <t>Anne-Marie Cockerell</t>
  </si>
  <si>
    <t>Teresa Bryden</t>
  </si>
  <si>
    <t>Vicki Angel</t>
  </si>
  <si>
    <t>Linda Charlton</t>
  </si>
  <si>
    <t>Crystal Wood</t>
  </si>
  <si>
    <t>Jarrow 6</t>
  </si>
  <si>
    <t>Christine Burdess</t>
  </si>
  <si>
    <t>Anna McClean</t>
  </si>
  <si>
    <t>Lucy Apaif</t>
  </si>
  <si>
    <t>Gordon Long</t>
  </si>
  <si>
    <t>Michael Braban</t>
  </si>
  <si>
    <t>Tony Maxwell</t>
  </si>
  <si>
    <t>Jason MacNaughton</t>
  </si>
  <si>
    <t>Races so far</t>
  </si>
  <si>
    <t>Clare Arnold</t>
  </si>
  <si>
    <t>Lina Ali</t>
  </si>
  <si>
    <t>Richard Rankin</t>
  </si>
  <si>
    <t>Paul Telford</t>
  </si>
  <si>
    <t>Andrew Ross</t>
  </si>
  <si>
    <t>Paul Gray</t>
  </si>
  <si>
    <t>Best 18 races to count</t>
  </si>
  <si>
    <t>Half-Mar</t>
  </si>
  <si>
    <t>Powburn</t>
  </si>
  <si>
    <t>Mile</t>
  </si>
  <si>
    <t>GNR</t>
  </si>
  <si>
    <t>Hobble</t>
  </si>
  <si>
    <t>Mark Duffy</t>
  </si>
  <si>
    <t>Phil Hilton-West</t>
  </si>
  <si>
    <t>B Shaw</t>
  </si>
  <si>
    <t>Chris Millar</t>
  </si>
  <si>
    <t>Mike Styan</t>
  </si>
  <si>
    <t>Paul Long</t>
  </si>
  <si>
    <t>Kevin Lynch</t>
  </si>
  <si>
    <t>Rosie Webber</t>
  </si>
  <si>
    <t>Deborah Webber</t>
  </si>
  <si>
    <t>Chloe Webber</t>
  </si>
  <si>
    <t>Emma Monaghan</t>
  </si>
  <si>
    <t>Mike Canning</t>
  </si>
  <si>
    <t>Tirhas</t>
  </si>
  <si>
    <t>Victoria Barrow</t>
  </si>
  <si>
    <t>Andrew Hodgson</t>
  </si>
  <si>
    <t>Kenneth Kelly</t>
  </si>
  <si>
    <t>Craig Lamb</t>
  </si>
  <si>
    <t>James Palmer</t>
  </si>
  <si>
    <t>Joanne Grant</t>
  </si>
  <si>
    <t>Half - marathons 2011</t>
  </si>
  <si>
    <t>Half - marathon</t>
  </si>
  <si>
    <t>Pos</t>
  </si>
  <si>
    <t>Name</t>
  </si>
  <si>
    <t>h</t>
  </si>
  <si>
    <t>m</t>
  </si>
  <si>
    <t>s</t>
  </si>
  <si>
    <t>time/mins</t>
  </si>
  <si>
    <t>Age</t>
  </si>
  <si>
    <t>adjustment</t>
  </si>
  <si>
    <t>Points</t>
  </si>
  <si>
    <t>99th</t>
  </si>
  <si>
    <t>Wilmslow</t>
  </si>
  <si>
    <t>Adjustment</t>
  </si>
  <si>
    <t>76th</t>
  </si>
  <si>
    <t>Jonathon Stephens</t>
  </si>
  <si>
    <t>61st</t>
  </si>
  <si>
    <t>Liverpool</t>
  </si>
  <si>
    <t>55th</t>
  </si>
  <si>
    <t>Edinburgh</t>
  </si>
  <si>
    <t>21st</t>
  </si>
  <si>
    <t>Dave Warren</t>
  </si>
  <si>
    <t>Keswick</t>
  </si>
  <si>
    <t>216th</t>
  </si>
  <si>
    <t>48th</t>
  </si>
  <si>
    <t>197th</t>
  </si>
  <si>
    <t>Haweswater</t>
  </si>
  <si>
    <t>109th</t>
  </si>
  <si>
    <t>323rd</t>
  </si>
  <si>
    <t>243rd</t>
  </si>
  <si>
    <t>283rd</t>
  </si>
  <si>
    <t>Allan Lothian</t>
  </si>
  <si>
    <t>M55</t>
  </si>
  <si>
    <t>550th</t>
  </si>
  <si>
    <t>978th</t>
  </si>
  <si>
    <t>185th</t>
  </si>
  <si>
    <t>647th</t>
  </si>
  <si>
    <t>Redcar</t>
  </si>
  <si>
    <t>395th</t>
  </si>
  <si>
    <t>111th</t>
  </si>
  <si>
    <t>?</t>
  </si>
  <si>
    <t>Wallington</t>
  </si>
  <si>
    <t>196th</t>
  </si>
  <si>
    <t>867th</t>
  </si>
  <si>
    <t>M40</t>
  </si>
  <si>
    <t>752th</t>
  </si>
  <si>
    <t>987th</t>
  </si>
  <si>
    <t>Helsby</t>
  </si>
  <si>
    <t>667th</t>
  </si>
  <si>
    <t>1605th</t>
  </si>
  <si>
    <t>325th</t>
  </si>
  <si>
    <t>1301st</t>
  </si>
  <si>
    <t>399th</t>
  </si>
  <si>
    <t>SM</t>
  </si>
  <si>
    <t>564th</t>
  </si>
  <si>
    <t>563rd</t>
  </si>
  <si>
    <t>Marathons 2011</t>
  </si>
  <si>
    <t>age graded</t>
  </si>
  <si>
    <t>508th</t>
  </si>
  <si>
    <t>London</t>
  </si>
  <si>
    <t>379th</t>
  </si>
  <si>
    <t>Madrid</t>
  </si>
  <si>
    <t>pb</t>
  </si>
  <si>
    <t>267th</t>
  </si>
  <si>
    <t>1087th</t>
  </si>
  <si>
    <t>2083rd</t>
  </si>
  <si>
    <t>9966th</t>
  </si>
  <si>
    <t>12341st</t>
  </si>
  <si>
    <t>622nd</t>
  </si>
  <si>
    <t>Windermere</t>
  </si>
  <si>
    <t>Blyth Valley 10k - 3/4/11</t>
  </si>
  <si>
    <t>10k</t>
  </si>
  <si>
    <t>22nd</t>
  </si>
  <si>
    <t>126th</t>
  </si>
  <si>
    <t>172nd</t>
  </si>
  <si>
    <t>186th</t>
  </si>
  <si>
    <t>194th</t>
  </si>
  <si>
    <t>age best</t>
  </si>
  <si>
    <t>217th</t>
  </si>
  <si>
    <t>252nd</t>
  </si>
  <si>
    <t>273rd</t>
  </si>
  <si>
    <t>299th</t>
  </si>
  <si>
    <t>313th</t>
  </si>
  <si>
    <t>381st</t>
  </si>
  <si>
    <t>447th</t>
  </si>
  <si>
    <t>M60</t>
  </si>
  <si>
    <t>484th</t>
  </si>
  <si>
    <t>489th</t>
  </si>
  <si>
    <t>Tynedale 10k - 6/7/11</t>
  </si>
  <si>
    <t>2nd</t>
  </si>
  <si>
    <t>26th</t>
  </si>
  <si>
    <t>114th</t>
  </si>
  <si>
    <t>140th</t>
  </si>
  <si>
    <t>146th</t>
  </si>
  <si>
    <t>202nd</t>
  </si>
  <si>
    <t>213th</t>
  </si>
  <si>
    <t>237th</t>
  </si>
  <si>
    <t>290th</t>
  </si>
  <si>
    <t>36 ?</t>
  </si>
  <si>
    <t>295th</t>
  </si>
  <si>
    <t>309th</t>
  </si>
  <si>
    <t>327th</t>
  </si>
  <si>
    <t>343rd</t>
  </si>
  <si>
    <t>351st</t>
  </si>
  <si>
    <t>365th</t>
  </si>
  <si>
    <t>404th</t>
  </si>
  <si>
    <t>405th</t>
  </si>
  <si>
    <t>490th</t>
  </si>
  <si>
    <t>491st</t>
  </si>
  <si>
    <t>Exhibition Park 5k - 27/7/11</t>
  </si>
  <si>
    <t>5k</t>
  </si>
  <si>
    <t>34th</t>
  </si>
  <si>
    <t>39th</t>
  </si>
  <si>
    <t>68th</t>
  </si>
  <si>
    <t>70th</t>
  </si>
  <si>
    <t>74th</t>
  </si>
  <si>
    <t>101st</t>
  </si>
  <si>
    <t>103rd</t>
  </si>
  <si>
    <t>110th</t>
  </si>
  <si>
    <t>131st</t>
  </si>
  <si>
    <t>136th</t>
  </si>
  <si>
    <t>141st</t>
  </si>
  <si>
    <t>151st</t>
  </si>
  <si>
    <t>155th</t>
  </si>
  <si>
    <t>160th</t>
  </si>
  <si>
    <t>166th</t>
  </si>
  <si>
    <t xml:space="preserve">Watergate 5k - </t>
  </si>
  <si>
    <t xml:space="preserve">Tynedale 10 - </t>
  </si>
  <si>
    <t>10 miles</t>
  </si>
  <si>
    <t xml:space="preserve">Blyth Valley 10k - </t>
  </si>
  <si>
    <t>David Hughes</t>
  </si>
  <si>
    <t>Peter Summerbell</t>
  </si>
  <si>
    <t>David Bright</t>
  </si>
  <si>
    <t>John Littlemore</t>
  </si>
  <si>
    <t>Michelle Littlemore</t>
  </si>
  <si>
    <t>Margaret Smith</t>
  </si>
  <si>
    <t>Jane Crozier</t>
  </si>
  <si>
    <t>Helen Arrowsmith</t>
  </si>
  <si>
    <t>Laura Ritson</t>
  </si>
  <si>
    <t>Kerry Parkinson</t>
  </si>
  <si>
    <t>Karl Hope</t>
  </si>
  <si>
    <t>Michael Clarke</t>
  </si>
  <si>
    <t>Lee Richardson</t>
  </si>
  <si>
    <t>M Hickman</t>
  </si>
  <si>
    <t>Fred Smith</t>
  </si>
  <si>
    <t>Stephen Drummong</t>
  </si>
  <si>
    <t>B McIntosh</t>
  </si>
  <si>
    <t>D McMorrow</t>
  </si>
  <si>
    <t>Pamela Young</t>
  </si>
  <si>
    <t>Una McNicholl</t>
  </si>
  <si>
    <t>Lucinda Dinning</t>
  </si>
  <si>
    <t>Rachel Grant</t>
  </si>
  <si>
    <t>Roger Sillito</t>
  </si>
  <si>
    <t>Phil Coulson</t>
  </si>
  <si>
    <t>David France</t>
  </si>
  <si>
    <t>Gary Patterson</t>
  </si>
  <si>
    <t>Clare Diamond Howe</t>
  </si>
  <si>
    <t>M Oliver</t>
  </si>
  <si>
    <t>Mark Oliver</t>
  </si>
  <si>
    <t>William Gray</t>
  </si>
  <si>
    <t>David Bond</t>
  </si>
  <si>
    <t>Ros Lister</t>
  </si>
  <si>
    <t>Hannah Gill</t>
  </si>
  <si>
    <t>Claire Cole</t>
  </si>
  <si>
    <t>Dawn Chambers</t>
  </si>
  <si>
    <t>Kate Rowe</t>
  </si>
  <si>
    <t>Elaine Skilling</t>
  </si>
  <si>
    <t>Mick McKeough</t>
  </si>
  <si>
    <t>Stephen Lough</t>
  </si>
  <si>
    <t>David Purvis</t>
  </si>
  <si>
    <t>Clive Harding</t>
  </si>
  <si>
    <t>David Nolan</t>
  </si>
  <si>
    <t>Club Races</t>
  </si>
  <si>
    <t>Bill Ireland</t>
  </si>
  <si>
    <t>June Elders</t>
  </si>
  <si>
    <t>Mchael Clark</t>
  </si>
  <si>
    <t>Michael Clark</t>
  </si>
  <si>
    <t>Matthew Hickman</t>
  </si>
  <si>
    <t>Bryony Catlow</t>
  </si>
  <si>
    <t>Mark Lisle</t>
  </si>
  <si>
    <t>Jonathan Wilson</t>
  </si>
  <si>
    <t>Fai Ng</t>
  </si>
  <si>
    <t>Maria Burns</t>
  </si>
  <si>
    <t>Claire Wilson</t>
  </si>
  <si>
    <t>Caroline Scott</t>
  </si>
  <si>
    <t>Daniel Farrelly</t>
  </si>
  <si>
    <t>Bryan Lee</t>
  </si>
  <si>
    <t>Stephen Drummond</t>
  </si>
  <si>
    <t>Kaye Sarginson</t>
  </si>
  <si>
    <t>Kate Dawson</t>
  </si>
  <si>
    <t>Tara Johnson</t>
  </si>
  <si>
    <t>Shakira Bennett</t>
  </si>
  <si>
    <t>Amanda Copus</t>
  </si>
  <si>
    <t>Tony Gladstone</t>
  </si>
  <si>
    <t>Liz Gray</t>
  </si>
  <si>
    <t>Andrew Hindson</t>
  </si>
  <si>
    <t>Robert Dixon</t>
  </si>
  <si>
    <t>Alnwick XC</t>
  </si>
  <si>
    <t>David Salmon</t>
  </si>
  <si>
    <t>Gavin Dowd</t>
  </si>
  <si>
    <t>Dennis France</t>
  </si>
  <si>
    <t>Michael Chapel</t>
  </si>
  <si>
    <t>Wayne Dornan</t>
  </si>
  <si>
    <t>Adam Groom</t>
  </si>
  <si>
    <t>Emma Helmn</t>
  </si>
  <si>
    <t>Laura Atkinson</t>
  </si>
  <si>
    <t>Lindi Harrison</t>
  </si>
  <si>
    <t>Ashley Shilling</t>
  </si>
  <si>
    <t>Joanne Tait</t>
  </si>
  <si>
    <t>Phil Halse</t>
  </si>
  <si>
    <t>Watergate</t>
  </si>
  <si>
    <t>Hayley Calvert</t>
  </si>
  <si>
    <t>Neil Kavanagh</t>
  </si>
  <si>
    <t>Simon Downs</t>
  </si>
  <si>
    <t>Doug Long</t>
  </si>
  <si>
    <t>Mark Salmon</t>
  </si>
  <si>
    <t>Vickie Halse</t>
  </si>
  <si>
    <t>Tom Sproat</t>
  </si>
  <si>
    <t>Lynn Shaughnessy</t>
  </si>
  <si>
    <t>Julie Schneider</t>
  </si>
  <si>
    <t>Emily Connelly</t>
  </si>
  <si>
    <t>Natalie Overton</t>
  </si>
  <si>
    <t>Helen Dobinson</t>
  </si>
  <si>
    <t>Jerome Mertz</t>
  </si>
  <si>
    <t>Eamon Loftus</t>
  </si>
  <si>
    <t>Kyle Gibson</t>
  </si>
  <si>
    <t>Tom Hall</t>
  </si>
  <si>
    <t>Jonathon Pearce</t>
  </si>
  <si>
    <t>Pier to Pier</t>
  </si>
  <si>
    <t>Sally Best</t>
  </si>
  <si>
    <t>Jessica Anderson-Henderson</t>
  </si>
  <si>
    <t>Stacey Toth</t>
  </si>
  <si>
    <t>Nicky Tucker</t>
  </si>
  <si>
    <t>Anne Marie Casey</t>
  </si>
  <si>
    <t>John Watson</t>
  </si>
  <si>
    <t>Luca Shaw</t>
  </si>
  <si>
    <t>Trevor Ablett</t>
  </si>
  <si>
    <t>Mark Weatherburn</t>
  </si>
  <si>
    <t>Ian Marriot</t>
  </si>
  <si>
    <t>Nichola Bruford</t>
  </si>
  <si>
    <t>Hollie Walton</t>
  </si>
  <si>
    <t>Mary Bruford</t>
  </si>
  <si>
    <t>Vicki Halse</t>
  </si>
  <si>
    <t>Dawn Stewart</t>
  </si>
  <si>
    <t>Mandy Anderson</t>
  </si>
  <si>
    <t>Jane Pollinger</t>
  </si>
  <si>
    <t>Louise Cook</t>
  </si>
  <si>
    <t>Best 20 races to count</t>
  </si>
  <si>
    <t>Tu Anh Stewart</t>
  </si>
  <si>
    <t>Simon Turnbull</t>
  </si>
  <si>
    <t>Leyla Tanriverdi</t>
  </si>
  <si>
    <t>Keith Roll</t>
  </si>
  <si>
    <t>James Hopkinson</t>
  </si>
  <si>
    <t>Peter Smith</t>
  </si>
  <si>
    <t>Ross McAlpine</t>
  </si>
  <si>
    <t>Michael Chapell</t>
  </si>
  <si>
    <t>Danny Wade</t>
  </si>
  <si>
    <t>Kieran Gooch</t>
  </si>
  <si>
    <t>Maggie Kift</t>
  </si>
  <si>
    <t>Joanne Tate</t>
  </si>
  <si>
    <t>Amy Gifford</t>
  </si>
  <si>
    <t>Garry Patterson</t>
  </si>
  <si>
    <t>5k Handicap</t>
  </si>
  <si>
    <t>Date</t>
  </si>
  <si>
    <t>Wallsend</t>
  </si>
  <si>
    <t>Great North 5k</t>
  </si>
  <si>
    <t>Karen Finch</t>
  </si>
  <si>
    <t>Jon Archer</t>
  </si>
  <si>
    <t>Dave France</t>
  </si>
  <si>
    <t>Andrerw Hindson</t>
  </si>
  <si>
    <t>Michael Chapreu</t>
  </si>
  <si>
    <t>Mick McKeogh</t>
  </si>
  <si>
    <t>Hannah Hill</t>
  </si>
  <si>
    <t>Club Handicap</t>
  </si>
  <si>
    <t>Dave Salmon</t>
  </si>
  <si>
    <t>Michael Chappell</t>
  </si>
  <si>
    <t>Ian Marriott</t>
  </si>
  <si>
    <t>Peter Phillipps</t>
  </si>
  <si>
    <t>Claire Brewis</t>
  </si>
  <si>
    <t>Jessica Anderson-Harrison</t>
  </si>
  <si>
    <t>Mandy Anderson-Harrison</t>
  </si>
  <si>
    <t>Ch-le-St</t>
  </si>
  <si>
    <t>Peter Wilson</t>
  </si>
  <si>
    <t>Julie Drummond</t>
  </si>
  <si>
    <t>Natalie Garthwaite</t>
  </si>
  <si>
    <t>Nicola Robinson</t>
  </si>
  <si>
    <t>John Wiper</t>
  </si>
  <si>
    <t>Diane Chaney</t>
  </si>
  <si>
    <t>Tara Stott</t>
  </si>
  <si>
    <t>John McAuley</t>
  </si>
  <si>
    <t>Lorna Hodson</t>
  </si>
  <si>
    <t>Alex Bullock</t>
  </si>
  <si>
    <t>Kelly Cook</t>
  </si>
  <si>
    <t>Stephen McGrath</t>
  </si>
  <si>
    <t>Richard Conder</t>
  </si>
  <si>
    <t>Craig Orwin</t>
  </si>
  <si>
    <t>James Moore</t>
  </si>
  <si>
    <t>Paul Kiernan</t>
  </si>
  <si>
    <t>Hazel Pringle</t>
  </si>
  <si>
    <t>Judith Sponton</t>
  </si>
  <si>
    <t>Louise Johnson</t>
  </si>
  <si>
    <t>Karen van Baelen</t>
  </si>
  <si>
    <t>Rebecca Casey</t>
  </si>
  <si>
    <t>Mandy Hulley</t>
  </si>
  <si>
    <t>Samantha Shannon</t>
  </si>
  <si>
    <t>Lisa Crawley</t>
  </si>
  <si>
    <t>Kath Bishop</t>
  </si>
  <si>
    <t>Emma Sproat</t>
  </si>
  <si>
    <t>Saltwell Park</t>
  </si>
  <si>
    <t>Cock Crow</t>
  </si>
  <si>
    <t>Silksworth</t>
  </si>
  <si>
    <t>Claire Diamond-Howe</t>
  </si>
  <si>
    <t>Peter Phillips</t>
  </si>
  <si>
    <t>Jason Long</t>
  </si>
  <si>
    <t>Criag Orwin</t>
  </si>
  <si>
    <t>Dan Hopkinson</t>
  </si>
  <si>
    <t>Heather Telford</t>
  </si>
  <si>
    <t>James Shaw</t>
  </si>
  <si>
    <t>Natalie Gartwaite</t>
  </si>
  <si>
    <t>Lorna Hudson</t>
  </si>
  <si>
    <t>Shaun Thomas</t>
  </si>
  <si>
    <t>Adam Kelly</t>
  </si>
  <si>
    <t>Paul Harrison</t>
  </si>
  <si>
    <t>Thomas Reed</t>
  </si>
  <si>
    <t>Amanada Cable</t>
  </si>
  <si>
    <t>Marcia Holmes</t>
  </si>
  <si>
    <t>Jonathan Coulson</t>
  </si>
  <si>
    <t>Joseph Mulroy</t>
  </si>
  <si>
    <t>Kath Denton</t>
  </si>
  <si>
    <t>Andrew Brough</t>
  </si>
  <si>
    <t>Keith Denton</t>
  </si>
  <si>
    <t>Stacey Evans</t>
  </si>
  <si>
    <t>Amy Parkin</t>
  </si>
  <si>
    <t>Kayleigh O'Neil</t>
  </si>
  <si>
    <t>Louise Todd</t>
  </si>
  <si>
    <t>Tara Robb</t>
  </si>
  <si>
    <t>Helen Ballard</t>
  </si>
  <si>
    <t>Elaine Cole</t>
  </si>
  <si>
    <t>Jonathan Conlon</t>
  </si>
  <si>
    <t>Amanda Cable</t>
  </si>
  <si>
    <t>Stephen Magrath</t>
  </si>
  <si>
    <t>Anna Quinn</t>
  </si>
  <si>
    <t>Mark Parker</t>
  </si>
  <si>
    <t>Dawn Goodfellow</t>
  </si>
  <si>
    <t>Amy Davison</t>
  </si>
  <si>
    <t>Wendy Lynch</t>
  </si>
  <si>
    <t>Clare Wild</t>
  </si>
  <si>
    <t>Marie Moore</t>
  </si>
  <si>
    <t>Vashti Sergison</t>
  </si>
  <si>
    <t>Kathryn Sergison</t>
  </si>
  <si>
    <t>Michael Howe</t>
  </si>
  <si>
    <t>David Elders</t>
  </si>
  <si>
    <t>Carlie Cheeseman</t>
  </si>
  <si>
    <t>Nicola Evans</t>
  </si>
  <si>
    <t>Hazel Framingham</t>
  </si>
  <si>
    <t>Tracey Jobling</t>
  </si>
  <si>
    <t>Gillian Newman</t>
  </si>
  <si>
    <t>Colin McDougal</t>
  </si>
  <si>
    <t>Clare Lovatt</t>
  </si>
  <si>
    <t>Abby</t>
  </si>
  <si>
    <t>Michael Falconer</t>
  </si>
  <si>
    <t>Peterlee XC</t>
  </si>
  <si>
    <t>Alex Lofkin</t>
  </si>
  <si>
    <t>Iain Summers</t>
  </si>
  <si>
    <t>Daniel Watson</t>
  </si>
  <si>
    <t>Paul Lewins</t>
  </si>
  <si>
    <t>Neil Diamond</t>
  </si>
  <si>
    <t>James Cruddas</t>
  </si>
  <si>
    <t>Amanda Dexter</t>
  </si>
  <si>
    <t>Linda Wright</t>
  </si>
  <si>
    <t>Heather Pygall</t>
  </si>
  <si>
    <t>Deborah Ruddick</t>
  </si>
  <si>
    <t>10 Miles</t>
  </si>
  <si>
    <t>Herrington XC</t>
  </si>
  <si>
    <t>Assisting at</t>
  </si>
  <si>
    <t>Age Graded</t>
  </si>
  <si>
    <t>Anita Knott</t>
  </si>
  <si>
    <t>Great North 10k</t>
  </si>
  <si>
    <t>Chip</t>
  </si>
  <si>
    <t>Finishing Order</t>
  </si>
  <si>
    <t>Finishing</t>
  </si>
  <si>
    <t>Order</t>
  </si>
  <si>
    <t>Fastest Leg</t>
  </si>
  <si>
    <t>Predicted</t>
  </si>
  <si>
    <t>Time</t>
  </si>
  <si>
    <t>Trail 10k</t>
  </si>
  <si>
    <t>Gavin Thompson</t>
  </si>
  <si>
    <t>Leanne Walton</t>
  </si>
  <si>
    <t>Alan Todd</t>
  </si>
  <si>
    <t>Lisa Miller</t>
  </si>
  <si>
    <t>Claire Carr</t>
  </si>
  <si>
    <t>Paul Iredale</t>
  </si>
  <si>
    <t>Claire Gallagher</t>
  </si>
  <si>
    <t>Natalie McAdoo</t>
  </si>
  <si>
    <t>Ged Thompson</t>
  </si>
  <si>
    <t>Andrew Robb</t>
  </si>
  <si>
    <t>Samuel Adler</t>
  </si>
  <si>
    <t>Laura Hall</t>
  </si>
  <si>
    <t>Louise Lister</t>
  </si>
  <si>
    <t>Sarah Harmison</t>
  </si>
  <si>
    <t>Deb Watt</t>
  </si>
  <si>
    <t>Yosef Kuperman</t>
  </si>
  <si>
    <t>Stephanie Hicks</t>
  </si>
  <si>
    <t>Stacey Kenny</t>
  </si>
  <si>
    <t>Glenn Robertson</t>
  </si>
  <si>
    <t>Mia Moore</t>
  </si>
  <si>
    <t>Wrekenton XC</t>
  </si>
  <si>
    <t>Dr Bay XC</t>
  </si>
  <si>
    <t>S Shields XC</t>
  </si>
  <si>
    <t>Ayk Heads XC</t>
  </si>
  <si>
    <t>Ian Fraser</t>
  </si>
  <si>
    <t>Tom Willows</t>
  </si>
  <si>
    <t>Number</t>
  </si>
  <si>
    <t>Running</t>
  </si>
  <si>
    <t>Grand Prix</t>
  </si>
  <si>
    <t>Sarah Johnston</t>
  </si>
  <si>
    <t>Dylon Turpin</t>
  </si>
  <si>
    <t>Garry Paterson</t>
  </si>
  <si>
    <t>Keith McLean</t>
  </si>
  <si>
    <t>Mandy Byworth</t>
  </si>
  <si>
    <t>1 lap</t>
  </si>
  <si>
    <t>Drur Bay XC</t>
  </si>
  <si>
    <t>Lois Sproat</t>
  </si>
  <si>
    <t>Clare Magrath</t>
  </si>
  <si>
    <t>Jo Corsie</t>
  </si>
  <si>
    <t>Andrew Deane</t>
  </si>
  <si>
    <t>Stephen Moran</t>
  </si>
  <si>
    <t>Martin Boardman</t>
  </si>
  <si>
    <t>David Coulter</t>
  </si>
  <si>
    <t>Nicola Hayden</t>
  </si>
  <si>
    <t>Vicki Spong</t>
  </si>
  <si>
    <t>Karen MacMahon</t>
  </si>
  <si>
    <t>Graham Tebbitt</t>
  </si>
  <si>
    <t>Richard Brooks</t>
  </si>
  <si>
    <t>Josh 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</si>
</sst>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2" fillId="0" borderId="0" xfId="0" quotePrefix="1" applyFont="1" applyFill="1" applyAlignment="1">
      <alignment horizontal="center"/>
    </xf>
    <xf numFmtId="0" fontId="2" fillId="0" borderId="0" xfId="0" applyFont="1"/>
    <xf numFmtId="0" fontId="1" fillId="3" borderId="0" xfId="0" quotePrefix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1" fillId="4" borderId="0" xfId="0" applyFont="1" applyFill="1" applyAlignment="1">
      <alignment horizontal="center"/>
    </xf>
    <xf numFmtId="0" fontId="0" fillId="0" borderId="0" xfId="0" applyAlignment="1"/>
    <xf numFmtId="2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/>
    <xf numFmtId="2" fontId="0" fillId="0" borderId="0" xfId="0" applyNumberFormat="1" applyAlignment="1">
      <alignment horizontal="center"/>
    </xf>
    <xf numFmtId="0" fontId="4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6" fillId="4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8"/>
  <sheetViews>
    <sheetView tabSelected="1" zoomScale="80" zoomScaleNormal="80" workbookViewId="0">
      <selection activeCell="A80" sqref="A80"/>
    </sheetView>
  </sheetViews>
  <sheetFormatPr defaultRowHeight="12.75" x14ac:dyDescent="0.2"/>
  <cols>
    <col min="1" max="1" width="18.5703125" customWidth="1"/>
    <col min="2" max="2" width="9.140625" style="1"/>
    <col min="3" max="3" width="10.42578125" style="1" customWidth="1"/>
    <col min="4" max="5" width="10.140625" style="1" customWidth="1"/>
    <col min="6" max="6" width="11.5703125" style="1" customWidth="1"/>
    <col min="7" max="7" width="13" style="1" customWidth="1"/>
    <col min="8" max="8" width="10.42578125" style="1" customWidth="1"/>
    <col min="9" max="16" width="9.140625" style="1"/>
    <col min="17" max="17" width="14.7109375" style="1" customWidth="1"/>
    <col min="18" max="22" width="9.140625" style="1"/>
    <col min="24" max="24" width="10" customWidth="1"/>
    <col min="25" max="25" width="12.5703125" customWidth="1"/>
    <col min="26" max="26" width="8.85546875" customWidth="1"/>
    <col min="27" max="27" width="9.140625" style="1"/>
    <col min="29" max="29" width="11.42578125" style="1" customWidth="1"/>
  </cols>
  <sheetData>
    <row r="1" spans="1:30" x14ac:dyDescent="0.2">
      <c r="A1" s="2"/>
      <c r="D1" s="1" t="s">
        <v>571</v>
      </c>
      <c r="E1" s="1" t="s">
        <v>571</v>
      </c>
      <c r="G1" s="1" t="s">
        <v>575</v>
      </c>
      <c r="I1" s="1" t="s">
        <v>578</v>
      </c>
      <c r="K1" s="1" t="s">
        <v>576</v>
      </c>
      <c r="L1" s="1" t="s">
        <v>576</v>
      </c>
      <c r="M1" s="1" t="s">
        <v>579</v>
      </c>
      <c r="N1" s="1" t="s">
        <v>574</v>
      </c>
      <c r="O1" s="1" t="s">
        <v>576</v>
      </c>
      <c r="Q1" s="1" t="s">
        <v>574</v>
      </c>
      <c r="R1" s="1" t="s">
        <v>576</v>
      </c>
      <c r="S1" s="1" t="s">
        <v>576</v>
      </c>
      <c r="T1" s="1" t="s">
        <v>576</v>
      </c>
      <c r="V1" s="1" t="s">
        <v>576</v>
      </c>
      <c r="W1" s="1" t="s">
        <v>571</v>
      </c>
      <c r="X1" s="1" t="s">
        <v>576</v>
      </c>
      <c r="Y1" s="1" t="s">
        <v>576</v>
      </c>
      <c r="Z1" s="1" t="s">
        <v>576</v>
      </c>
    </row>
    <row r="2" spans="1:30" x14ac:dyDescent="0.2">
      <c r="A2" s="2">
        <v>2017</v>
      </c>
      <c r="B2" s="1" t="s">
        <v>0</v>
      </c>
      <c r="C2" s="1" t="s">
        <v>570</v>
      </c>
      <c r="D2" s="10"/>
      <c r="E2" s="10"/>
      <c r="F2" s="1" t="s">
        <v>578</v>
      </c>
      <c r="G2" s="10"/>
      <c r="H2" s="1" t="s">
        <v>571</v>
      </c>
      <c r="I2" s="10" t="s">
        <v>2</v>
      </c>
      <c r="J2" s="1" t="s">
        <v>571</v>
      </c>
      <c r="K2" s="1" t="s">
        <v>577</v>
      </c>
      <c r="L2" s="1" t="s">
        <v>577</v>
      </c>
      <c r="M2" s="1" t="s">
        <v>580</v>
      </c>
      <c r="O2" s="1" t="s">
        <v>577</v>
      </c>
      <c r="P2" s="1" t="s">
        <v>571</v>
      </c>
      <c r="Q2" s="1" t="s">
        <v>571</v>
      </c>
      <c r="R2" s="1" t="s">
        <v>577</v>
      </c>
      <c r="S2" s="1" t="s">
        <v>577</v>
      </c>
      <c r="T2" s="1" t="s">
        <v>577</v>
      </c>
      <c r="U2" s="1" t="s">
        <v>574</v>
      </c>
      <c r="V2" s="1" t="s">
        <v>577</v>
      </c>
      <c r="X2" s="1" t="s">
        <v>577</v>
      </c>
      <c r="Y2" s="1" t="s">
        <v>577</v>
      </c>
      <c r="Z2" s="1" t="s">
        <v>577</v>
      </c>
      <c r="AA2" s="1" t="s">
        <v>574</v>
      </c>
      <c r="AB2" s="1" t="s">
        <v>0</v>
      </c>
      <c r="AC2" s="11" t="s">
        <v>164</v>
      </c>
    </row>
    <row r="3" spans="1:30" x14ac:dyDescent="0.2">
      <c r="A3" s="2" t="s">
        <v>15</v>
      </c>
      <c r="C3" s="1" t="s">
        <v>368</v>
      </c>
      <c r="D3" s="10" t="s">
        <v>172</v>
      </c>
      <c r="E3" s="10" t="s">
        <v>568</v>
      </c>
      <c r="F3" s="1" t="s">
        <v>1</v>
      </c>
      <c r="G3" s="10" t="s">
        <v>393</v>
      </c>
      <c r="H3" s="1" t="s">
        <v>4</v>
      </c>
      <c r="I3" s="1" t="s">
        <v>16</v>
      </c>
      <c r="J3" s="10" t="s">
        <v>3</v>
      </c>
      <c r="K3" s="1" t="s">
        <v>8</v>
      </c>
      <c r="L3" s="1" t="s">
        <v>5</v>
      </c>
      <c r="M3" s="1" t="s">
        <v>6</v>
      </c>
      <c r="N3" s="1" t="s">
        <v>7</v>
      </c>
      <c r="O3" s="1" t="s">
        <v>9</v>
      </c>
      <c r="P3" s="1" t="s">
        <v>10</v>
      </c>
      <c r="Q3" s="1" t="s">
        <v>573</v>
      </c>
      <c r="R3" s="1" t="s">
        <v>11</v>
      </c>
      <c r="S3" s="1" t="s">
        <v>174</v>
      </c>
      <c r="T3" s="10" t="s">
        <v>173</v>
      </c>
      <c r="U3" s="10" t="s">
        <v>581</v>
      </c>
      <c r="V3" s="1" t="s">
        <v>6</v>
      </c>
      <c r="W3" s="10" t="s">
        <v>175</v>
      </c>
      <c r="X3" s="10" t="s">
        <v>617</v>
      </c>
      <c r="Y3" s="1" t="s">
        <v>13</v>
      </c>
      <c r="Z3" s="10" t="s">
        <v>176</v>
      </c>
      <c r="AA3" s="1" t="s">
        <v>14</v>
      </c>
    </row>
    <row r="4" spans="1:30" s="1" customFormat="1" x14ac:dyDescent="0.2">
      <c r="F4" s="67">
        <v>43132</v>
      </c>
      <c r="G4" s="67">
        <v>38047</v>
      </c>
      <c r="H4" s="67">
        <v>39904</v>
      </c>
      <c r="I4" s="67">
        <v>41730</v>
      </c>
      <c r="J4" s="67"/>
      <c r="K4" s="67">
        <v>41030</v>
      </c>
      <c r="L4" s="67">
        <v>41760</v>
      </c>
      <c r="M4" s="67">
        <v>37043</v>
      </c>
      <c r="N4" s="67">
        <v>39965</v>
      </c>
      <c r="O4" s="67">
        <v>41791</v>
      </c>
      <c r="P4" s="67">
        <v>46539</v>
      </c>
      <c r="Q4" s="67">
        <v>39995</v>
      </c>
      <c r="R4" s="67">
        <v>45108</v>
      </c>
      <c r="S4" s="67">
        <v>38200</v>
      </c>
      <c r="T4" s="67">
        <v>38565</v>
      </c>
      <c r="U4" s="67">
        <v>41122</v>
      </c>
      <c r="V4" s="67">
        <v>45505</v>
      </c>
      <c r="W4" s="67">
        <v>40422</v>
      </c>
      <c r="X4" s="67">
        <v>39722</v>
      </c>
      <c r="Y4" s="67">
        <v>38657</v>
      </c>
      <c r="Z4" s="70">
        <v>37956</v>
      </c>
      <c r="AA4" s="67">
        <v>45261</v>
      </c>
    </row>
    <row r="6" spans="1:30" x14ac:dyDescent="0.2">
      <c r="A6" s="5" t="s">
        <v>19</v>
      </c>
      <c r="B6" s="8">
        <f>SUM(C6:AA6)</f>
        <v>340</v>
      </c>
      <c r="C6" s="7">
        <v>10</v>
      </c>
      <c r="D6" s="14">
        <f>20+5</f>
        <v>25</v>
      </c>
      <c r="E6" s="7">
        <v>20</v>
      </c>
      <c r="F6" s="7">
        <v>19</v>
      </c>
      <c r="G6" s="7">
        <v>16</v>
      </c>
      <c r="H6" s="7">
        <v>20</v>
      </c>
      <c r="I6" s="7"/>
      <c r="J6" s="7"/>
      <c r="K6" s="1">
        <v>17</v>
      </c>
      <c r="L6" s="1">
        <v>19</v>
      </c>
      <c r="M6" s="7">
        <v>10</v>
      </c>
      <c r="N6" s="7">
        <v>14</v>
      </c>
      <c r="O6" s="7">
        <v>17</v>
      </c>
      <c r="P6" s="7"/>
      <c r="Q6" s="7"/>
      <c r="R6" s="7">
        <v>19</v>
      </c>
      <c r="S6" s="7">
        <v>20</v>
      </c>
      <c r="T6" s="7">
        <v>18</v>
      </c>
      <c r="U6" s="7">
        <v>20</v>
      </c>
      <c r="V6" s="7">
        <v>10</v>
      </c>
      <c r="W6" s="7"/>
      <c r="X6" s="7">
        <v>10</v>
      </c>
      <c r="Y6" s="7">
        <v>18</v>
      </c>
      <c r="Z6" s="7">
        <v>20</v>
      </c>
      <c r="AA6" s="7">
        <v>18</v>
      </c>
      <c r="AB6" s="7">
        <f>B6</f>
        <v>340</v>
      </c>
      <c r="AC6" s="1">
        <f>COUNT(C6:AA6)</f>
        <v>20</v>
      </c>
      <c r="AD6" s="5" t="s">
        <v>19</v>
      </c>
    </row>
    <row r="7" spans="1:30" x14ac:dyDescent="0.2">
      <c r="A7" s="5"/>
      <c r="B7" s="8"/>
      <c r="C7" s="7"/>
      <c r="D7" s="14"/>
      <c r="E7" s="7"/>
      <c r="F7" s="7"/>
      <c r="G7" s="7"/>
      <c r="H7" s="7"/>
      <c r="I7" s="7"/>
      <c r="J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D7" s="5"/>
    </row>
    <row r="8" spans="1:30" x14ac:dyDescent="0.2">
      <c r="A8" t="s">
        <v>490</v>
      </c>
      <c r="B8" s="8">
        <f>SUM(C8:AA8)</f>
        <v>336</v>
      </c>
      <c r="C8" s="7">
        <v>20</v>
      </c>
      <c r="D8" s="14">
        <f>10+5</f>
        <v>15</v>
      </c>
      <c r="E8" s="14">
        <f>10+5</f>
        <v>15</v>
      </c>
      <c r="F8" s="7">
        <v>17</v>
      </c>
      <c r="G8" s="7"/>
      <c r="H8" s="7">
        <v>17</v>
      </c>
      <c r="I8" s="7">
        <v>18</v>
      </c>
      <c r="J8" s="7">
        <v>15</v>
      </c>
      <c r="K8" s="7">
        <v>16</v>
      </c>
      <c r="L8" s="7">
        <v>18</v>
      </c>
      <c r="M8" s="7"/>
      <c r="N8" s="7">
        <v>10</v>
      </c>
      <c r="O8" s="7">
        <v>14</v>
      </c>
      <c r="P8" s="7">
        <v>14</v>
      </c>
      <c r="Q8" s="7">
        <v>17</v>
      </c>
      <c r="R8" s="7"/>
      <c r="S8" s="7">
        <v>15</v>
      </c>
      <c r="T8" s="7">
        <v>13</v>
      </c>
      <c r="U8" s="7">
        <v>16</v>
      </c>
      <c r="V8" s="7">
        <v>10</v>
      </c>
      <c r="W8" s="7">
        <v>10</v>
      </c>
      <c r="X8" s="7">
        <v>16</v>
      </c>
      <c r="Y8" s="7">
        <v>15</v>
      </c>
      <c r="Z8" s="7">
        <v>19</v>
      </c>
      <c r="AA8" s="7">
        <v>16</v>
      </c>
      <c r="AB8" s="7">
        <f>B8</f>
        <v>336</v>
      </c>
      <c r="AC8" s="1">
        <f>COUNT(C8:AA8)</f>
        <v>22</v>
      </c>
      <c r="AD8" t="s">
        <v>490</v>
      </c>
    </row>
    <row r="9" spans="1:30" x14ac:dyDescent="0.2">
      <c r="B9" s="8"/>
      <c r="C9" s="7"/>
      <c r="D9" s="14"/>
      <c r="E9" s="1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30" x14ac:dyDescent="0.2">
      <c r="A10" s="5" t="s">
        <v>452</v>
      </c>
      <c r="B10" s="8">
        <f>SUM(C10:AA10)</f>
        <v>309</v>
      </c>
      <c r="C10" s="7">
        <v>10</v>
      </c>
      <c r="D10" s="7">
        <v>10</v>
      </c>
      <c r="E10" s="7">
        <v>13</v>
      </c>
      <c r="F10" s="7">
        <v>14</v>
      </c>
      <c r="G10" s="7"/>
      <c r="H10" s="7">
        <v>18</v>
      </c>
      <c r="I10" s="7">
        <v>14</v>
      </c>
      <c r="J10" s="7">
        <v>16</v>
      </c>
      <c r="K10" s="7">
        <v>14</v>
      </c>
      <c r="L10" s="7">
        <v>20</v>
      </c>
      <c r="M10" s="7">
        <v>16</v>
      </c>
      <c r="N10" s="7">
        <v>10</v>
      </c>
      <c r="O10" s="7">
        <v>15</v>
      </c>
      <c r="P10" s="7">
        <v>17</v>
      </c>
      <c r="Q10" s="7"/>
      <c r="R10" s="7"/>
      <c r="S10" s="7">
        <v>14</v>
      </c>
      <c r="T10" s="7">
        <v>17</v>
      </c>
      <c r="U10" s="7"/>
      <c r="V10" s="7">
        <v>13</v>
      </c>
      <c r="W10" s="14">
        <f>11+5</f>
        <v>16</v>
      </c>
      <c r="X10" s="7">
        <v>13</v>
      </c>
      <c r="Y10" s="7">
        <v>16</v>
      </c>
      <c r="Z10" s="7">
        <v>18</v>
      </c>
      <c r="AA10" s="7">
        <v>15</v>
      </c>
      <c r="AB10" s="7">
        <f>B10</f>
        <v>309</v>
      </c>
      <c r="AC10" s="1">
        <f>COUNT(C10:AA10)</f>
        <v>21</v>
      </c>
      <c r="AD10" s="5" t="s">
        <v>452</v>
      </c>
    </row>
    <row r="11" spans="1:30" x14ac:dyDescent="0.2">
      <c r="A11" s="5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4"/>
      <c r="X11" s="7"/>
      <c r="Y11" s="7"/>
      <c r="Z11" s="7"/>
      <c r="AA11" s="7"/>
      <c r="AB11" s="7"/>
      <c r="AD11" s="5"/>
    </row>
    <row r="12" spans="1:30" x14ac:dyDescent="0.2">
      <c r="A12" s="5" t="s">
        <v>518</v>
      </c>
      <c r="B12" s="1">
        <f>SUM(C12:AA12)</f>
        <v>273</v>
      </c>
      <c r="C12" s="7"/>
      <c r="D12" s="7">
        <v>16</v>
      </c>
      <c r="E12" s="7"/>
      <c r="F12" s="7">
        <v>16</v>
      </c>
      <c r="G12" s="7">
        <v>19</v>
      </c>
      <c r="H12" s="14">
        <f>19+5</f>
        <v>24</v>
      </c>
      <c r="I12" s="7"/>
      <c r="J12" s="7"/>
      <c r="K12" s="7">
        <v>18</v>
      </c>
      <c r="L12" s="7"/>
      <c r="M12" s="7"/>
      <c r="N12" s="7">
        <v>19</v>
      </c>
      <c r="O12" s="7">
        <v>19</v>
      </c>
      <c r="P12" s="7">
        <v>20</v>
      </c>
      <c r="Q12" s="7"/>
      <c r="R12" s="7">
        <v>20</v>
      </c>
      <c r="S12" s="7"/>
      <c r="T12" s="7">
        <v>19</v>
      </c>
      <c r="U12" s="7"/>
      <c r="V12" s="7">
        <v>10</v>
      </c>
      <c r="W12" s="14">
        <f>18+5</f>
        <v>23</v>
      </c>
      <c r="X12" s="7">
        <v>12</v>
      </c>
      <c r="Y12" s="7">
        <v>19</v>
      </c>
      <c r="Z12" s="7"/>
      <c r="AA12" s="7">
        <v>19</v>
      </c>
      <c r="AB12" s="7">
        <f>B12</f>
        <v>273</v>
      </c>
      <c r="AC12" s="1">
        <f>COUNT(C12:AA12)</f>
        <v>15</v>
      </c>
      <c r="AD12" s="5" t="s">
        <v>518</v>
      </c>
    </row>
    <row r="13" spans="1:30" x14ac:dyDescent="0.2">
      <c r="A13" s="5"/>
      <c r="C13" s="7"/>
      <c r="D13" s="7"/>
      <c r="E13" s="7"/>
      <c r="F13" s="7"/>
      <c r="G13" s="7"/>
      <c r="H13" s="1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4"/>
      <c r="X13" s="7"/>
      <c r="Y13" s="7"/>
      <c r="Z13" s="7"/>
      <c r="AA13" s="7"/>
      <c r="AB13" s="7"/>
      <c r="AD13" s="5"/>
    </row>
    <row r="14" spans="1:30" x14ac:dyDescent="0.2">
      <c r="A14" s="5" t="s">
        <v>536</v>
      </c>
      <c r="B14" s="8">
        <f>SUM(C14:AA14)</f>
        <v>259</v>
      </c>
      <c r="C14" s="7">
        <v>10</v>
      </c>
      <c r="D14" s="14">
        <f>19+5</f>
        <v>24</v>
      </c>
      <c r="E14" s="7"/>
      <c r="F14" s="7">
        <v>20</v>
      </c>
      <c r="G14" s="7">
        <v>20</v>
      </c>
      <c r="H14" s="7"/>
      <c r="I14" s="7">
        <v>20</v>
      </c>
      <c r="J14" s="14">
        <f>20+5</f>
        <v>25</v>
      </c>
      <c r="K14" s="1">
        <v>19</v>
      </c>
      <c r="M14" s="7"/>
      <c r="N14" s="7">
        <v>20</v>
      </c>
      <c r="O14" s="7">
        <v>20</v>
      </c>
      <c r="P14" s="7"/>
      <c r="Q14" s="7"/>
      <c r="R14" s="7"/>
      <c r="S14" s="7"/>
      <c r="T14" s="7">
        <v>20</v>
      </c>
      <c r="U14" s="7"/>
      <c r="V14" s="7"/>
      <c r="W14" s="7">
        <v>10</v>
      </c>
      <c r="X14" s="7">
        <v>11</v>
      </c>
      <c r="Y14" s="7">
        <v>20</v>
      </c>
      <c r="Z14" s="12"/>
      <c r="AA14" s="7">
        <v>20</v>
      </c>
      <c r="AB14" s="7">
        <f>B14</f>
        <v>259</v>
      </c>
      <c r="AC14" s="1">
        <f>COUNT(C14:AA14)</f>
        <v>14</v>
      </c>
      <c r="AD14" t="s">
        <v>489</v>
      </c>
    </row>
    <row r="15" spans="1:30" x14ac:dyDescent="0.2">
      <c r="A15" s="5"/>
      <c r="B15" s="8"/>
      <c r="C15" s="7"/>
      <c r="D15" s="14"/>
      <c r="E15" s="7"/>
      <c r="F15" s="7"/>
      <c r="G15" s="7"/>
      <c r="H15" s="7"/>
      <c r="I15" s="7"/>
      <c r="J15" s="1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2"/>
      <c r="AA15" s="7"/>
      <c r="AB15" s="7"/>
    </row>
    <row r="16" spans="1:30" x14ac:dyDescent="0.2">
      <c r="A16" t="s">
        <v>398</v>
      </c>
      <c r="B16" s="1">
        <f>SUM(C16:AA16)</f>
        <v>220</v>
      </c>
      <c r="C16" s="7">
        <v>20</v>
      </c>
      <c r="D16" s="7">
        <v>10</v>
      </c>
      <c r="E16" s="7">
        <v>10</v>
      </c>
      <c r="F16" s="7">
        <v>10</v>
      </c>
      <c r="G16" s="7"/>
      <c r="H16" s="14">
        <f>16+5</f>
        <v>21</v>
      </c>
      <c r="I16" s="7">
        <v>10</v>
      </c>
      <c r="J16" s="7"/>
      <c r="K16" s="7"/>
      <c r="L16" s="7">
        <v>13</v>
      </c>
      <c r="M16" s="7">
        <v>10</v>
      </c>
      <c r="N16" s="7">
        <v>10</v>
      </c>
      <c r="O16" s="7">
        <v>10</v>
      </c>
      <c r="P16" s="7">
        <v>13</v>
      </c>
      <c r="Q16" s="7">
        <v>14</v>
      </c>
      <c r="R16" s="7">
        <v>15</v>
      </c>
      <c r="S16" s="7"/>
      <c r="T16" s="7"/>
      <c r="U16" s="7">
        <v>13</v>
      </c>
      <c r="V16" s="7">
        <v>16</v>
      </c>
      <c r="W16" s="14">
        <f>10+5</f>
        <v>15</v>
      </c>
      <c r="X16" s="7"/>
      <c r="Y16" s="7"/>
      <c r="Z16" s="7"/>
      <c r="AA16" s="7">
        <v>10</v>
      </c>
      <c r="AB16" s="7">
        <f>B16</f>
        <v>220</v>
      </c>
      <c r="AC16" s="1">
        <f>COUNT(C16:AA16)</f>
        <v>17</v>
      </c>
      <c r="AD16" t="s">
        <v>398</v>
      </c>
    </row>
    <row r="17" spans="1:30" x14ac:dyDescent="0.2">
      <c r="C17" s="7"/>
      <c r="D17" s="7"/>
      <c r="E17" s="7"/>
      <c r="F17" s="7"/>
      <c r="G17" s="7"/>
      <c r="H17" s="1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/>
      <c r="X17" s="7"/>
      <c r="Y17" s="7"/>
      <c r="Z17" s="7"/>
      <c r="AA17" s="7"/>
      <c r="AB17" s="7"/>
    </row>
    <row r="18" spans="1:30" x14ac:dyDescent="0.2">
      <c r="A18" s="5" t="s">
        <v>408</v>
      </c>
      <c r="B18" s="8">
        <f>SUM(C18:AA18)</f>
        <v>207</v>
      </c>
      <c r="C18" s="7">
        <v>10</v>
      </c>
      <c r="D18" s="14">
        <f>10+5</f>
        <v>15</v>
      </c>
      <c r="E18" s="7"/>
      <c r="F18" s="7">
        <v>15</v>
      </c>
      <c r="G18" s="7"/>
      <c r="H18" s="7">
        <v>14</v>
      </c>
      <c r="I18" s="7">
        <v>16</v>
      </c>
      <c r="J18" s="14">
        <f>18+5</f>
        <v>23</v>
      </c>
      <c r="K18" s="7"/>
      <c r="L18" s="7"/>
      <c r="M18" s="7">
        <v>14</v>
      </c>
      <c r="N18" s="7">
        <v>16</v>
      </c>
      <c r="O18" s="7">
        <v>16</v>
      </c>
      <c r="P18" s="7"/>
      <c r="Q18" s="7"/>
      <c r="R18" s="7"/>
      <c r="S18" s="7">
        <v>16</v>
      </c>
      <c r="T18" s="7">
        <v>14</v>
      </c>
      <c r="U18" s="7"/>
      <c r="V18" s="7">
        <v>10</v>
      </c>
      <c r="W18" s="14">
        <f>10+5</f>
        <v>15</v>
      </c>
      <c r="X18" s="7"/>
      <c r="Y18" s="7"/>
      <c r="Z18" s="7"/>
      <c r="AA18" s="7">
        <v>13</v>
      </c>
      <c r="AB18" s="7">
        <f>B18</f>
        <v>207</v>
      </c>
      <c r="AC18" s="1">
        <f>COUNT(C18:AA18)</f>
        <v>14</v>
      </c>
      <c r="AD18" s="5" t="s">
        <v>408</v>
      </c>
    </row>
    <row r="19" spans="1:30" x14ac:dyDescent="0.2">
      <c r="A19" s="5" t="s">
        <v>509</v>
      </c>
      <c r="B19" s="1">
        <f>SUM(C19:AA19)</f>
        <v>205</v>
      </c>
      <c r="C19" s="7">
        <v>10</v>
      </c>
      <c r="D19" s="7">
        <v>10</v>
      </c>
      <c r="E19" s="7"/>
      <c r="F19" s="7"/>
      <c r="G19" s="7">
        <v>10</v>
      </c>
      <c r="H19" s="14">
        <f>15+5</f>
        <v>20</v>
      </c>
      <c r="I19" s="7">
        <v>10</v>
      </c>
      <c r="J19" s="7">
        <v>10</v>
      </c>
      <c r="K19" s="7"/>
      <c r="L19" s="7">
        <v>16</v>
      </c>
      <c r="M19" s="7"/>
      <c r="N19" s="7">
        <v>10</v>
      </c>
      <c r="O19" s="7">
        <v>10</v>
      </c>
      <c r="P19" s="7">
        <v>12</v>
      </c>
      <c r="Q19" s="7">
        <v>18</v>
      </c>
      <c r="R19" s="7">
        <v>13</v>
      </c>
      <c r="S19" s="7"/>
      <c r="T19" s="7"/>
      <c r="U19" s="7">
        <v>15</v>
      </c>
      <c r="V19" s="7">
        <v>15</v>
      </c>
      <c r="W19" s="14">
        <f>10+5</f>
        <v>15</v>
      </c>
      <c r="X19" s="7"/>
      <c r="Y19" s="7">
        <v>11</v>
      </c>
      <c r="Z19" s="7"/>
      <c r="AA19" s="7"/>
      <c r="AB19" s="7">
        <f>B19</f>
        <v>205</v>
      </c>
      <c r="AC19" s="1">
        <f>COUNT(C19:AA19)</f>
        <v>16</v>
      </c>
      <c r="AD19" s="5" t="s">
        <v>509</v>
      </c>
    </row>
    <row r="20" spans="1:30" x14ac:dyDescent="0.2">
      <c r="A20" s="5"/>
      <c r="C20" s="7"/>
      <c r="D20" s="7"/>
      <c r="E20" s="7"/>
      <c r="F20" s="7"/>
      <c r="G20" s="7"/>
      <c r="H20" s="1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/>
      <c r="X20" s="7"/>
      <c r="Y20" s="7"/>
      <c r="Z20" s="7"/>
      <c r="AA20" s="7"/>
      <c r="AB20" s="7"/>
      <c r="AD20" s="5"/>
    </row>
    <row r="21" spans="1:30" x14ac:dyDescent="0.2">
      <c r="A21" t="s">
        <v>28</v>
      </c>
      <c r="B21" s="8">
        <f>SUM(C21:AA21)</f>
        <v>194</v>
      </c>
      <c r="C21" s="7">
        <v>20</v>
      </c>
      <c r="D21" s="7">
        <v>18</v>
      </c>
      <c r="E21" s="7">
        <v>18</v>
      </c>
      <c r="F21" s="7"/>
      <c r="G21" s="7"/>
      <c r="H21" s="7"/>
      <c r="I21" s="7"/>
      <c r="J21" s="7"/>
      <c r="K21" s="7">
        <v>10</v>
      </c>
      <c r="L21" s="7">
        <v>10</v>
      </c>
      <c r="M21" s="7">
        <v>17</v>
      </c>
      <c r="N21" s="7">
        <v>10</v>
      </c>
      <c r="O21" s="7">
        <v>10</v>
      </c>
      <c r="P21" s="7">
        <v>16</v>
      </c>
      <c r="Q21" s="7"/>
      <c r="R21" s="7"/>
      <c r="S21" s="7">
        <v>10</v>
      </c>
      <c r="T21" s="7"/>
      <c r="U21" s="7"/>
      <c r="V21" s="7">
        <v>20</v>
      </c>
      <c r="W21" s="7">
        <v>15</v>
      </c>
      <c r="X21" s="7">
        <v>10</v>
      </c>
      <c r="Y21" s="7"/>
      <c r="Z21" s="7"/>
      <c r="AA21" s="7">
        <v>10</v>
      </c>
      <c r="AB21" s="7">
        <f>B21</f>
        <v>194</v>
      </c>
      <c r="AD21" t="s">
        <v>28</v>
      </c>
    </row>
    <row r="22" spans="1:30" x14ac:dyDescent="0.2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30" x14ac:dyDescent="0.2">
      <c r="A23" s="5" t="s">
        <v>434</v>
      </c>
      <c r="B23" s="1">
        <f>SUM(C23:AA23)</f>
        <v>185</v>
      </c>
      <c r="C23" s="7"/>
      <c r="D23" s="7">
        <v>10</v>
      </c>
      <c r="E23" s="7">
        <v>11</v>
      </c>
      <c r="F23" s="7"/>
      <c r="G23" s="7">
        <v>14</v>
      </c>
      <c r="H23" s="7"/>
      <c r="I23" s="7"/>
      <c r="J23" s="7"/>
      <c r="K23" s="7">
        <v>15</v>
      </c>
      <c r="L23" s="7"/>
      <c r="M23" s="7">
        <v>12</v>
      </c>
      <c r="N23" s="7">
        <v>15</v>
      </c>
      <c r="O23" s="7">
        <v>18</v>
      </c>
      <c r="P23" s="7">
        <v>15</v>
      </c>
      <c r="Q23" s="7"/>
      <c r="R23" s="7"/>
      <c r="S23" s="7">
        <v>19</v>
      </c>
      <c r="T23" s="7">
        <v>16</v>
      </c>
      <c r="U23" s="7"/>
      <c r="V23" s="7">
        <v>12</v>
      </c>
      <c r="W23" s="7">
        <v>10</v>
      </c>
      <c r="X23" s="7">
        <v>18</v>
      </c>
      <c r="Y23" s="7"/>
      <c r="Z23" s="7"/>
      <c r="AA23" s="7"/>
      <c r="AB23" s="7">
        <f>B23</f>
        <v>185</v>
      </c>
      <c r="AD23" s="5" t="s">
        <v>434</v>
      </c>
    </row>
    <row r="24" spans="1:30" x14ac:dyDescent="0.2">
      <c r="A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D24" s="5"/>
    </row>
    <row r="25" spans="1:30" x14ac:dyDescent="0.2">
      <c r="A25" s="5" t="s">
        <v>457</v>
      </c>
      <c r="B25" s="8">
        <f>SUM(C25:AA25)</f>
        <v>173</v>
      </c>
      <c r="C25" s="7">
        <v>20</v>
      </c>
      <c r="D25" s="7">
        <v>11</v>
      </c>
      <c r="E25" s="7">
        <v>15</v>
      </c>
      <c r="F25" s="7">
        <v>12</v>
      </c>
      <c r="G25" s="7"/>
      <c r="H25" s="7"/>
      <c r="I25" s="7">
        <v>16</v>
      </c>
      <c r="J25" s="7"/>
      <c r="K25" s="7">
        <v>13</v>
      </c>
      <c r="L25" s="7"/>
      <c r="M25" s="7">
        <v>10</v>
      </c>
      <c r="N25" s="7"/>
      <c r="O25" s="7">
        <v>13</v>
      </c>
      <c r="P25" s="7">
        <v>18</v>
      </c>
      <c r="Q25" s="7"/>
      <c r="R25" s="7"/>
      <c r="S25" s="7">
        <v>13</v>
      </c>
      <c r="T25" s="7"/>
      <c r="U25" s="7"/>
      <c r="V25" s="7">
        <v>11</v>
      </c>
      <c r="W25" s="7"/>
      <c r="X25" s="7">
        <v>10</v>
      </c>
      <c r="Y25" s="7"/>
      <c r="Z25" s="7"/>
      <c r="AA25" s="7">
        <v>11</v>
      </c>
      <c r="AB25" s="7">
        <f>B25</f>
        <v>173</v>
      </c>
      <c r="AD25" t="s">
        <v>351</v>
      </c>
    </row>
    <row r="26" spans="1:30" x14ac:dyDescent="0.2">
      <c r="A26" t="s">
        <v>20</v>
      </c>
      <c r="B26" s="1">
        <f>SUM(C26:AA26)</f>
        <v>170</v>
      </c>
      <c r="C26" s="7">
        <v>20</v>
      </c>
      <c r="D26" s="7">
        <v>15</v>
      </c>
      <c r="E26" s="7">
        <v>16</v>
      </c>
      <c r="F26" s="4"/>
      <c r="G26" s="7"/>
      <c r="H26" s="7"/>
      <c r="I26" s="7"/>
      <c r="J26" s="7"/>
      <c r="K26" s="7"/>
      <c r="L26" s="7"/>
      <c r="M26" s="7"/>
      <c r="N26" s="7">
        <v>13</v>
      </c>
      <c r="O26" s="7"/>
      <c r="P26" s="4">
        <v>10</v>
      </c>
      <c r="Q26" s="4"/>
      <c r="R26" s="7"/>
      <c r="S26" s="7">
        <v>17</v>
      </c>
      <c r="T26" s="7">
        <v>15</v>
      </c>
      <c r="U26" s="7">
        <v>18</v>
      </c>
      <c r="V26" s="7"/>
      <c r="W26" s="7"/>
      <c r="X26" s="7">
        <v>15</v>
      </c>
      <c r="Y26" s="7">
        <v>14</v>
      </c>
      <c r="Z26" s="7">
        <v>17</v>
      </c>
      <c r="AA26" s="4"/>
      <c r="AB26" s="7">
        <f>B26</f>
        <v>170</v>
      </c>
      <c r="AD26" t="s">
        <v>20</v>
      </c>
    </row>
    <row r="27" spans="1:30" x14ac:dyDescent="0.2">
      <c r="C27" s="7"/>
      <c r="D27" s="7"/>
      <c r="E27" s="7"/>
      <c r="F27" s="4"/>
      <c r="G27" s="7"/>
      <c r="H27" s="7"/>
      <c r="I27" s="7"/>
      <c r="J27" s="7"/>
      <c r="K27" s="7"/>
      <c r="L27" s="7"/>
      <c r="M27" s="7"/>
      <c r="N27" s="7"/>
      <c r="O27" s="7"/>
      <c r="P27" s="4"/>
      <c r="Q27" s="4"/>
      <c r="R27" s="7"/>
      <c r="S27" s="7"/>
      <c r="T27" s="7"/>
      <c r="U27" s="7"/>
      <c r="V27" s="7"/>
      <c r="W27" s="7"/>
      <c r="X27" s="7"/>
      <c r="Y27" s="7"/>
      <c r="Z27" s="7"/>
      <c r="AA27" s="4"/>
      <c r="AB27" s="7"/>
    </row>
    <row r="28" spans="1:30" x14ac:dyDescent="0.2">
      <c r="A28" t="s">
        <v>582</v>
      </c>
      <c r="B28" s="1">
        <f>SUM(C28:AA28)</f>
        <v>168</v>
      </c>
      <c r="C28" s="7"/>
      <c r="D28" s="7">
        <v>13</v>
      </c>
      <c r="E28" s="7"/>
      <c r="F28" s="7">
        <v>13</v>
      </c>
      <c r="G28" s="7">
        <v>18</v>
      </c>
      <c r="H28" s="7"/>
      <c r="I28" s="7"/>
      <c r="J28" s="7"/>
      <c r="K28" s="7"/>
      <c r="L28" s="7"/>
      <c r="M28" s="7">
        <v>19</v>
      </c>
      <c r="N28" s="7">
        <v>10</v>
      </c>
      <c r="O28" s="7"/>
      <c r="P28" s="7"/>
      <c r="Q28" s="7">
        <v>16</v>
      </c>
      <c r="R28" s="7"/>
      <c r="S28" s="7">
        <v>18</v>
      </c>
      <c r="T28" s="7"/>
      <c r="U28" s="7"/>
      <c r="V28" s="7"/>
      <c r="W28" s="7">
        <v>17</v>
      </c>
      <c r="X28" s="7">
        <v>10</v>
      </c>
      <c r="Y28" s="7">
        <v>17</v>
      </c>
      <c r="Z28" s="12"/>
      <c r="AA28" s="7">
        <v>17</v>
      </c>
      <c r="AB28" s="7">
        <f>B28</f>
        <v>168</v>
      </c>
      <c r="AD28" t="s">
        <v>582</v>
      </c>
    </row>
    <row r="29" spans="1:30" x14ac:dyDescent="0.2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2"/>
      <c r="AA29" s="7"/>
      <c r="AB29" s="7"/>
    </row>
    <row r="30" spans="1:30" x14ac:dyDescent="0.2">
      <c r="A30" t="s">
        <v>395</v>
      </c>
      <c r="B30" s="8">
        <f>SUM(C30:AA30)</f>
        <v>144</v>
      </c>
      <c r="C30" s="7"/>
      <c r="D30" s="7">
        <v>10</v>
      </c>
      <c r="E30" s="7"/>
      <c r="F30" s="7"/>
      <c r="G30" s="7">
        <v>10</v>
      </c>
      <c r="H30" s="7">
        <v>12</v>
      </c>
      <c r="I30" s="7">
        <v>10</v>
      </c>
      <c r="J30" s="7"/>
      <c r="K30" s="7">
        <v>12</v>
      </c>
      <c r="L30" s="7"/>
      <c r="M30" s="7">
        <v>10</v>
      </c>
      <c r="N30" s="7">
        <v>10</v>
      </c>
      <c r="O30" s="7">
        <v>11</v>
      </c>
      <c r="P30" s="7"/>
      <c r="Q30" s="7">
        <v>13</v>
      </c>
      <c r="R30" s="7">
        <v>16</v>
      </c>
      <c r="S30" s="7"/>
      <c r="T30" s="7"/>
      <c r="U30" s="7"/>
      <c r="V30" s="7">
        <v>10</v>
      </c>
      <c r="W30" s="7">
        <v>10</v>
      </c>
      <c r="X30" s="4"/>
      <c r="Y30" s="4"/>
      <c r="Z30" s="4"/>
      <c r="AA30" s="4">
        <v>10</v>
      </c>
      <c r="AB30" s="7">
        <f>B30</f>
        <v>144</v>
      </c>
      <c r="AD30" t="s">
        <v>395</v>
      </c>
    </row>
    <row r="31" spans="1:30" x14ac:dyDescent="0.2"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"/>
      <c r="Y31" s="4"/>
      <c r="Z31" s="4"/>
      <c r="AA31" s="4"/>
      <c r="AB31" s="7"/>
    </row>
    <row r="32" spans="1:30" x14ac:dyDescent="0.2">
      <c r="A32" t="s">
        <v>55</v>
      </c>
      <c r="B32" s="8">
        <f>SUM(C32:AA32)</f>
        <v>134</v>
      </c>
      <c r="C32" s="7">
        <v>10</v>
      </c>
      <c r="D32" s="7">
        <v>14</v>
      </c>
      <c r="E32" s="7">
        <v>17</v>
      </c>
      <c r="F32" s="7"/>
      <c r="G32" s="7"/>
      <c r="H32" s="7"/>
      <c r="I32" s="7">
        <v>17</v>
      </c>
      <c r="J32" s="7">
        <v>19</v>
      </c>
      <c r="K32" s="7"/>
      <c r="L32" s="7">
        <v>12</v>
      </c>
      <c r="M32" s="7"/>
      <c r="N32" s="7">
        <v>12</v>
      </c>
      <c r="O32" s="7"/>
      <c r="P32" s="7"/>
      <c r="Q32" s="7"/>
      <c r="R32" s="7"/>
      <c r="S32" s="7"/>
      <c r="T32" s="7"/>
      <c r="U32" s="7">
        <v>17</v>
      </c>
      <c r="V32" s="7"/>
      <c r="W32" s="7">
        <v>16</v>
      </c>
      <c r="X32" s="7"/>
      <c r="Y32" s="7"/>
      <c r="Z32" s="7"/>
      <c r="AA32" s="7"/>
      <c r="AB32" s="7">
        <f>B32</f>
        <v>134</v>
      </c>
      <c r="AD32" t="s">
        <v>55</v>
      </c>
    </row>
    <row r="33" spans="1:30" x14ac:dyDescent="0.2"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x14ac:dyDescent="0.2">
      <c r="A34" t="s">
        <v>405</v>
      </c>
      <c r="B34" s="1">
        <f>SUM(C34:AA34)</f>
        <v>127</v>
      </c>
      <c r="C34" s="7">
        <v>20</v>
      </c>
      <c r="D34" s="7"/>
      <c r="E34" s="7">
        <v>10</v>
      </c>
      <c r="F34" s="7">
        <v>10</v>
      </c>
      <c r="G34" s="7"/>
      <c r="H34" s="7"/>
      <c r="I34" s="7">
        <v>11</v>
      </c>
      <c r="J34" s="7">
        <v>14</v>
      </c>
      <c r="K34" s="7"/>
      <c r="L34" s="7"/>
      <c r="M34" s="7"/>
      <c r="N34" s="7">
        <v>10</v>
      </c>
      <c r="O34" s="7">
        <v>10</v>
      </c>
      <c r="P34" s="7"/>
      <c r="Q34" s="7"/>
      <c r="R34" s="7"/>
      <c r="S34" s="7">
        <v>10</v>
      </c>
      <c r="T34" s="7">
        <v>12</v>
      </c>
      <c r="U34" s="7"/>
      <c r="V34" s="7"/>
      <c r="W34" s="7">
        <v>10</v>
      </c>
      <c r="X34" s="7"/>
      <c r="Y34" s="7"/>
      <c r="Z34" s="7"/>
      <c r="AA34" s="7">
        <v>10</v>
      </c>
      <c r="AB34" s="7">
        <f>B34</f>
        <v>127</v>
      </c>
      <c r="AD34" t="s">
        <v>405</v>
      </c>
    </row>
    <row r="35" spans="1:30" x14ac:dyDescent="0.2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x14ac:dyDescent="0.2">
      <c r="A36" s="5" t="s">
        <v>350</v>
      </c>
      <c r="B36" s="8">
        <f>SUM(C36:AA36)</f>
        <v>118</v>
      </c>
      <c r="C36" s="7">
        <v>10</v>
      </c>
      <c r="D36" s="7">
        <v>17</v>
      </c>
      <c r="E36" s="7"/>
      <c r="F36" s="7">
        <v>18</v>
      </c>
      <c r="G36" s="7">
        <v>15</v>
      </c>
      <c r="H36" s="7"/>
      <c r="I36" s="7">
        <v>19</v>
      </c>
      <c r="J36" s="7"/>
      <c r="K36" s="7">
        <v>20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19</v>
      </c>
      <c r="Y36" s="7"/>
      <c r="Z36" s="7"/>
      <c r="AA36" s="7"/>
      <c r="AB36" s="7">
        <f>B36</f>
        <v>118</v>
      </c>
      <c r="AD36" s="5" t="s">
        <v>350</v>
      </c>
    </row>
    <row r="37" spans="1:30" x14ac:dyDescent="0.2">
      <c r="A37" s="5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D37" s="5"/>
    </row>
    <row r="38" spans="1:30" x14ac:dyDescent="0.2">
      <c r="A38" t="s">
        <v>51</v>
      </c>
      <c r="B38" s="8">
        <f>SUM(C38:AA38)</f>
        <v>107</v>
      </c>
      <c r="C38" s="7"/>
      <c r="D38" s="7">
        <v>10</v>
      </c>
      <c r="E38" s="7">
        <v>10</v>
      </c>
      <c r="F38" s="7"/>
      <c r="G38" s="7"/>
      <c r="H38" s="7"/>
      <c r="I38" s="7"/>
      <c r="J38" s="7">
        <v>11</v>
      </c>
      <c r="K38" s="7">
        <v>11</v>
      </c>
      <c r="L38" s="7">
        <v>15</v>
      </c>
      <c r="M38" s="7">
        <v>10</v>
      </c>
      <c r="N38" s="7"/>
      <c r="O38" s="7"/>
      <c r="P38" s="7">
        <v>10</v>
      </c>
      <c r="Q38" s="7"/>
      <c r="R38" s="7"/>
      <c r="S38" s="7"/>
      <c r="T38" s="7"/>
      <c r="U38" s="7"/>
      <c r="V38" s="7">
        <v>10</v>
      </c>
      <c r="W38" s="7">
        <v>10</v>
      </c>
      <c r="X38" s="7"/>
      <c r="Y38" s="7"/>
      <c r="Z38" s="7"/>
      <c r="AA38" s="7">
        <v>10</v>
      </c>
      <c r="AB38" s="7">
        <f>B38</f>
        <v>107</v>
      </c>
      <c r="AD38" t="s">
        <v>51</v>
      </c>
    </row>
    <row r="39" spans="1:30" x14ac:dyDescent="0.2">
      <c r="A39" t="s">
        <v>587</v>
      </c>
      <c r="B39" s="1">
        <f>SUM(C39:AA39)</f>
        <v>102</v>
      </c>
      <c r="L39" s="1">
        <v>11</v>
      </c>
      <c r="M39" s="1">
        <v>11</v>
      </c>
      <c r="N39" s="1">
        <v>10</v>
      </c>
      <c r="P39" s="1">
        <v>10</v>
      </c>
      <c r="Q39" s="1">
        <v>15</v>
      </c>
      <c r="V39" s="1">
        <v>10</v>
      </c>
      <c r="W39" s="14">
        <f>10+5</f>
        <v>15</v>
      </c>
      <c r="X39">
        <v>10</v>
      </c>
      <c r="AA39" s="1">
        <v>10</v>
      </c>
      <c r="AB39" s="7">
        <f>B39</f>
        <v>102</v>
      </c>
      <c r="AD39" t="s">
        <v>587</v>
      </c>
    </row>
    <row r="40" spans="1:30" x14ac:dyDescent="0.2">
      <c r="A40" t="s">
        <v>584</v>
      </c>
      <c r="B40" s="1">
        <f>SUM(C40:AA40)</f>
        <v>102</v>
      </c>
      <c r="C40" s="1">
        <v>20</v>
      </c>
      <c r="D40" s="1">
        <v>10</v>
      </c>
      <c r="N40" s="1">
        <v>10</v>
      </c>
      <c r="P40" s="1">
        <v>10</v>
      </c>
      <c r="Q40" s="1">
        <v>12</v>
      </c>
      <c r="V40" s="1">
        <v>10</v>
      </c>
      <c r="W40" s="1">
        <v>10</v>
      </c>
      <c r="Y40" s="1">
        <v>10</v>
      </c>
      <c r="AA40" s="1">
        <v>10</v>
      </c>
      <c r="AB40" s="7">
        <f>B40</f>
        <v>102</v>
      </c>
      <c r="AD40" t="s">
        <v>584</v>
      </c>
    </row>
    <row r="41" spans="1:30" x14ac:dyDescent="0.2">
      <c r="W41" s="1"/>
      <c r="Y41" s="1"/>
      <c r="AB41" s="7"/>
    </row>
    <row r="42" spans="1:30" x14ac:dyDescent="0.2">
      <c r="A42" t="s">
        <v>21</v>
      </c>
      <c r="B42" s="1">
        <f>SUM(C42:AA42)</f>
        <v>86</v>
      </c>
      <c r="C42" s="7">
        <v>20</v>
      </c>
      <c r="D42" s="7"/>
      <c r="E42" s="7"/>
      <c r="F42" s="7"/>
      <c r="G42" s="7">
        <v>12</v>
      </c>
      <c r="H42" s="7"/>
      <c r="I42" s="7">
        <v>10</v>
      </c>
      <c r="J42" s="7"/>
      <c r="K42" s="7"/>
      <c r="L42" s="7"/>
      <c r="M42" s="7"/>
      <c r="N42" s="7"/>
      <c r="O42" s="7">
        <v>12</v>
      </c>
      <c r="P42" s="7"/>
      <c r="Q42" s="7"/>
      <c r="R42" s="7"/>
      <c r="S42" s="7"/>
      <c r="T42" s="7"/>
      <c r="U42" s="7"/>
      <c r="V42" s="7"/>
      <c r="W42" s="7"/>
      <c r="X42" s="7">
        <v>10</v>
      </c>
      <c r="Y42" s="7">
        <v>12</v>
      </c>
      <c r="Z42" s="7"/>
      <c r="AA42" s="7">
        <v>10</v>
      </c>
      <c r="AB42" s="7">
        <f>B42</f>
        <v>86</v>
      </c>
      <c r="AD42" t="s">
        <v>21</v>
      </c>
    </row>
    <row r="43" spans="1:30" x14ac:dyDescent="0.2">
      <c r="A43" t="s">
        <v>447</v>
      </c>
      <c r="B43" s="1">
        <f>SUM(C43:AA43)</f>
        <v>83</v>
      </c>
      <c r="C43" s="7"/>
      <c r="D43" s="7"/>
      <c r="E43" s="7">
        <v>11</v>
      </c>
      <c r="F43" s="7">
        <v>10</v>
      </c>
      <c r="G43" s="7"/>
      <c r="H43" s="7"/>
      <c r="I43" s="7">
        <v>13</v>
      </c>
      <c r="J43" s="7"/>
      <c r="K43" s="7"/>
      <c r="L43" s="7"/>
      <c r="M43" s="7">
        <v>15</v>
      </c>
      <c r="N43" s="7"/>
      <c r="O43" s="7"/>
      <c r="P43" s="7">
        <v>10</v>
      </c>
      <c r="Q43" s="7"/>
      <c r="R43" s="7"/>
      <c r="S43" s="7"/>
      <c r="T43" s="7"/>
      <c r="U43" s="7"/>
      <c r="V43" s="7">
        <v>14</v>
      </c>
      <c r="W43" s="7">
        <v>10</v>
      </c>
      <c r="X43" s="7"/>
      <c r="Y43" s="7"/>
      <c r="Z43" s="7"/>
      <c r="AA43" s="7"/>
      <c r="AB43" s="7">
        <f>B43</f>
        <v>83</v>
      </c>
      <c r="AD43" t="s">
        <v>447</v>
      </c>
    </row>
    <row r="44" spans="1:30" x14ac:dyDescent="0.2">
      <c r="A44" s="5" t="s">
        <v>546</v>
      </c>
      <c r="B44" s="8">
        <f>SUM(C44:AA44)</f>
        <v>80</v>
      </c>
      <c r="C44" s="7">
        <v>10</v>
      </c>
      <c r="D44" s="7">
        <v>10</v>
      </c>
      <c r="E44" s="7"/>
      <c r="F44" s="7">
        <v>10</v>
      </c>
      <c r="G44" s="7"/>
      <c r="H44" s="7"/>
      <c r="I44" s="7">
        <v>10</v>
      </c>
      <c r="J44" s="7"/>
      <c r="K44" s="7"/>
      <c r="L44" s="7"/>
      <c r="M44" s="7"/>
      <c r="N44" s="7">
        <v>17</v>
      </c>
      <c r="O44" s="7"/>
      <c r="P44" s="7"/>
      <c r="Q44" s="7"/>
      <c r="R44" s="7">
        <v>11</v>
      </c>
      <c r="S44" s="7"/>
      <c r="T44" s="7"/>
      <c r="U44" s="7">
        <v>12</v>
      </c>
      <c r="V44" s="7"/>
      <c r="W44" s="12"/>
      <c r="X44" s="12"/>
      <c r="Y44" s="12"/>
      <c r="Z44" s="12"/>
      <c r="AA44" s="7"/>
      <c r="AB44" s="7">
        <f>B44</f>
        <v>80</v>
      </c>
      <c r="AD44" s="5" t="s">
        <v>546</v>
      </c>
    </row>
    <row r="45" spans="1:30" x14ac:dyDescent="0.2">
      <c r="A45" s="5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2"/>
      <c r="X45" s="12"/>
      <c r="Y45" s="12"/>
      <c r="Z45" s="12"/>
      <c r="AA45" s="7"/>
      <c r="AB45" s="7"/>
      <c r="AD45" s="5"/>
    </row>
    <row r="46" spans="1:30" x14ac:dyDescent="0.2">
      <c r="A46" s="5" t="s">
        <v>181</v>
      </c>
      <c r="B46" s="8">
        <f>SUM(C46:AA46)</f>
        <v>76</v>
      </c>
      <c r="C46" s="7"/>
      <c r="D46" s="7">
        <v>10</v>
      </c>
      <c r="E46" s="7"/>
      <c r="F46" s="7"/>
      <c r="G46" s="7"/>
      <c r="H46" s="7">
        <v>13</v>
      </c>
      <c r="I46" s="7"/>
      <c r="J46" s="7"/>
      <c r="K46" s="7"/>
      <c r="L46" s="7"/>
      <c r="M46" s="7"/>
      <c r="N46" s="7">
        <v>10</v>
      </c>
      <c r="O46" s="7"/>
      <c r="P46" s="7"/>
      <c r="Q46" s="7"/>
      <c r="R46" s="7">
        <v>12</v>
      </c>
      <c r="S46" s="7"/>
      <c r="T46" s="7"/>
      <c r="U46" s="7">
        <v>11</v>
      </c>
      <c r="V46" s="7"/>
      <c r="W46" s="7">
        <v>10</v>
      </c>
      <c r="X46" s="7"/>
      <c r="Y46" s="7">
        <v>10</v>
      </c>
      <c r="Z46" s="7"/>
      <c r="AA46" s="7"/>
      <c r="AB46" s="7">
        <f>B46</f>
        <v>76</v>
      </c>
      <c r="AD46" s="5" t="s">
        <v>181</v>
      </c>
    </row>
    <row r="47" spans="1:30" x14ac:dyDescent="0.2">
      <c r="A47" t="s">
        <v>363</v>
      </c>
      <c r="B47" s="8">
        <f>SUM(C47:AA47)</f>
        <v>75</v>
      </c>
      <c r="C47" s="7"/>
      <c r="D47" s="7">
        <v>10</v>
      </c>
      <c r="E47" s="7"/>
      <c r="F47" s="7"/>
      <c r="G47" s="7"/>
      <c r="H47" s="7">
        <v>11</v>
      </c>
      <c r="I47" s="7"/>
      <c r="J47" s="7"/>
      <c r="K47" s="7"/>
      <c r="L47" s="7"/>
      <c r="M47" s="7">
        <v>14</v>
      </c>
      <c r="N47" s="7">
        <v>10</v>
      </c>
      <c r="O47" s="7"/>
      <c r="P47" s="7"/>
      <c r="Q47" s="7"/>
      <c r="R47" s="7"/>
      <c r="S47" s="7">
        <v>10</v>
      </c>
      <c r="T47" s="7"/>
      <c r="U47" s="7">
        <v>10</v>
      </c>
      <c r="V47" s="7"/>
      <c r="W47" s="7"/>
      <c r="X47" s="7"/>
      <c r="Y47" s="7"/>
      <c r="Z47" s="7"/>
      <c r="AA47" s="7">
        <v>10</v>
      </c>
      <c r="AB47" s="7">
        <f>B47</f>
        <v>75</v>
      </c>
      <c r="AD47" t="s">
        <v>363</v>
      </c>
    </row>
    <row r="48" spans="1:30" x14ac:dyDescent="0.2">
      <c r="A48" t="s">
        <v>25</v>
      </c>
      <c r="B48" s="8">
        <f>SUM(C48:AA48)</f>
        <v>73</v>
      </c>
      <c r="C48" s="7">
        <v>10</v>
      </c>
      <c r="D48" s="7">
        <v>10</v>
      </c>
      <c r="E48" s="7">
        <v>14</v>
      </c>
      <c r="F48" s="7">
        <v>10</v>
      </c>
      <c r="G48" s="7"/>
      <c r="H48" s="7"/>
      <c r="I48" s="7">
        <v>10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4">
        <f>14+5</f>
        <v>19</v>
      </c>
      <c r="X48" s="7"/>
      <c r="Y48" s="7"/>
      <c r="Z48" s="7"/>
      <c r="AA48" s="7"/>
      <c r="AB48" s="7">
        <f>B48</f>
        <v>73</v>
      </c>
      <c r="AD48" t="s">
        <v>25</v>
      </c>
    </row>
    <row r="49" spans="1:30" x14ac:dyDescent="0.2">
      <c r="A49" t="s">
        <v>60</v>
      </c>
      <c r="B49" s="1">
        <f>SUM(C49:AA49)</f>
        <v>70</v>
      </c>
      <c r="C49" s="7">
        <v>10</v>
      </c>
      <c r="D49" s="7"/>
      <c r="E49" s="7"/>
      <c r="F49" s="7"/>
      <c r="G49" s="7">
        <v>17</v>
      </c>
      <c r="H49" s="7"/>
      <c r="I49" s="7"/>
      <c r="J49" s="7"/>
      <c r="K49" s="7"/>
      <c r="L49" s="7"/>
      <c r="M49" s="7">
        <v>10</v>
      </c>
      <c r="N49" s="7"/>
      <c r="O49" s="7"/>
      <c r="P49" s="7">
        <v>11</v>
      </c>
      <c r="Q49" s="7"/>
      <c r="R49" s="7"/>
      <c r="S49" s="7"/>
      <c r="T49" s="7"/>
      <c r="U49" s="7"/>
      <c r="V49" s="7">
        <v>10</v>
      </c>
      <c r="W49" s="7"/>
      <c r="X49" s="7"/>
      <c r="Y49" s="7"/>
      <c r="Z49" s="7"/>
      <c r="AA49" s="7">
        <v>12</v>
      </c>
      <c r="AB49" s="1">
        <f>B49</f>
        <v>70</v>
      </c>
      <c r="AD49" t="s">
        <v>60</v>
      </c>
    </row>
    <row r="50" spans="1:3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"/>
    </row>
    <row r="51" spans="1:30" ht="13.5" customHeight="1" x14ac:dyDescent="0.2">
      <c r="A51" s="5" t="s">
        <v>482</v>
      </c>
      <c r="B51" s="8">
        <f>SUM(C51:AA51)</f>
        <v>69</v>
      </c>
      <c r="C51" s="7">
        <v>10</v>
      </c>
      <c r="D51" s="7"/>
      <c r="E51" s="7"/>
      <c r="F51" s="7"/>
      <c r="G51" s="7"/>
      <c r="H51" s="7"/>
      <c r="I51" s="7"/>
      <c r="J51" s="7"/>
      <c r="K51" s="7"/>
      <c r="L51" s="7">
        <v>10</v>
      </c>
      <c r="M51" s="7"/>
      <c r="N51" s="7">
        <v>10</v>
      </c>
      <c r="O51" s="7">
        <v>10</v>
      </c>
      <c r="P51" s="7">
        <v>19</v>
      </c>
      <c r="Q51" s="7"/>
      <c r="R51" s="7"/>
      <c r="S51" s="7"/>
      <c r="T51" s="7"/>
      <c r="U51" s="7"/>
      <c r="V51" s="7">
        <v>10</v>
      </c>
      <c r="W51" s="7"/>
      <c r="X51" s="7"/>
      <c r="Y51" s="7"/>
      <c r="Z51" s="7"/>
      <c r="AA51" s="7"/>
      <c r="AB51" s="7">
        <f>B51</f>
        <v>69</v>
      </c>
      <c r="AD51" s="5" t="s">
        <v>482</v>
      </c>
    </row>
    <row r="52" spans="1:30" x14ac:dyDescent="0.2">
      <c r="A52" s="5" t="s">
        <v>607</v>
      </c>
      <c r="B52" s="1">
        <f>SUM(C52:AA52)</f>
        <v>69</v>
      </c>
      <c r="Q52" s="1">
        <v>19</v>
      </c>
      <c r="U52" s="1">
        <v>19</v>
      </c>
      <c r="V52" s="1">
        <v>17</v>
      </c>
      <c r="AA52" s="1">
        <v>14</v>
      </c>
      <c r="AB52" s="1">
        <f>B52</f>
        <v>69</v>
      </c>
      <c r="AD52" s="5" t="s">
        <v>607</v>
      </c>
    </row>
    <row r="53" spans="1:30" x14ac:dyDescent="0.2">
      <c r="A53" t="s">
        <v>43</v>
      </c>
      <c r="B53" s="8">
        <f>SUM(C53:AA53)</f>
        <v>60</v>
      </c>
      <c r="C53" s="7">
        <v>20</v>
      </c>
      <c r="D53" s="7"/>
      <c r="E53" s="7"/>
      <c r="F53" s="7"/>
      <c r="G53" s="7">
        <v>10</v>
      </c>
      <c r="H53" s="7"/>
      <c r="I53" s="7"/>
      <c r="J53" s="7"/>
      <c r="K53" s="7"/>
      <c r="L53" s="7"/>
      <c r="M53" s="7">
        <v>10</v>
      </c>
      <c r="N53" s="7"/>
      <c r="O53" s="7"/>
      <c r="P53" s="7"/>
      <c r="Q53" s="7"/>
      <c r="R53" s="7"/>
      <c r="S53" s="7">
        <v>10</v>
      </c>
      <c r="T53" s="7"/>
      <c r="U53" s="7"/>
      <c r="V53" s="7">
        <v>10</v>
      </c>
      <c r="W53" s="7"/>
      <c r="X53" s="7"/>
      <c r="Y53" s="7"/>
      <c r="Z53" s="7"/>
      <c r="AA53" s="7"/>
      <c r="AB53" s="7">
        <f>B53</f>
        <v>60</v>
      </c>
      <c r="AD53" t="s">
        <v>43</v>
      </c>
    </row>
    <row r="54" spans="1:30" x14ac:dyDescent="0.2">
      <c r="A54" s="5" t="s">
        <v>18</v>
      </c>
      <c r="B54" s="8">
        <f>SUM(C54:AA54)</f>
        <v>60</v>
      </c>
      <c r="C54" s="7">
        <v>10</v>
      </c>
      <c r="D54" s="7"/>
      <c r="E54" s="7"/>
      <c r="F54" s="7"/>
      <c r="G54" s="7"/>
      <c r="H54" s="7"/>
      <c r="I54" s="7"/>
      <c r="J54" s="7"/>
      <c r="K54" s="7"/>
      <c r="L54" s="7">
        <v>10</v>
      </c>
      <c r="M54" s="7"/>
      <c r="N54" s="7">
        <v>10</v>
      </c>
      <c r="O54" s="7">
        <v>10</v>
      </c>
      <c r="P54" s="7">
        <v>10</v>
      </c>
      <c r="Q54" s="7"/>
      <c r="R54" s="7"/>
      <c r="S54" s="7"/>
      <c r="T54" s="7"/>
      <c r="U54" s="7"/>
      <c r="V54" s="7"/>
      <c r="W54" s="7"/>
      <c r="X54" s="7"/>
      <c r="Y54" s="7">
        <v>10</v>
      </c>
      <c r="Z54" s="7"/>
      <c r="AA54" s="7"/>
      <c r="AB54" s="7">
        <f>B54</f>
        <v>60</v>
      </c>
      <c r="AD54" s="5" t="s">
        <v>18</v>
      </c>
    </row>
    <row r="55" spans="1:30" x14ac:dyDescent="0.2">
      <c r="A55" s="5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D55" s="5"/>
    </row>
    <row r="56" spans="1:30" x14ac:dyDescent="0.2">
      <c r="A56" t="s">
        <v>430</v>
      </c>
      <c r="B56" s="1">
        <f>SUM(C56:AA56)</f>
        <v>58</v>
      </c>
      <c r="C56" s="7"/>
      <c r="D56" s="7"/>
      <c r="E56" s="7">
        <v>19</v>
      </c>
      <c r="F56" s="7">
        <v>10</v>
      </c>
      <c r="G56" s="7"/>
      <c r="H56" s="7"/>
      <c r="I56" s="7"/>
      <c r="J56" s="7"/>
      <c r="K56" s="7"/>
      <c r="L56" s="7"/>
      <c r="M56" s="7"/>
      <c r="N56" s="7">
        <v>10</v>
      </c>
      <c r="O56" s="7"/>
      <c r="P56" s="7"/>
      <c r="Q56" s="7"/>
      <c r="R56" s="7"/>
      <c r="S56" s="7"/>
      <c r="T56" s="7"/>
      <c r="U56" s="7"/>
      <c r="V56" s="7"/>
      <c r="W56" s="7">
        <v>19</v>
      </c>
      <c r="X56" s="7"/>
      <c r="Y56" s="7"/>
      <c r="Z56" s="7"/>
      <c r="AA56" s="7"/>
      <c r="AB56" s="7">
        <f>B56</f>
        <v>58</v>
      </c>
      <c r="AD56" t="s">
        <v>430</v>
      </c>
    </row>
    <row r="57" spans="1:30" x14ac:dyDescent="0.2">
      <c r="A57" s="5" t="s">
        <v>193</v>
      </c>
      <c r="B57" s="8">
        <f>SUM(C57:AA57)</f>
        <v>58</v>
      </c>
      <c r="C57" s="7">
        <v>10</v>
      </c>
      <c r="D57" s="7"/>
      <c r="E57" s="7"/>
      <c r="F57" s="7"/>
      <c r="G57" s="7"/>
      <c r="H57" s="7"/>
      <c r="I57" s="7"/>
      <c r="J57" s="7"/>
      <c r="K57" s="7"/>
      <c r="L57" s="7"/>
      <c r="M57" s="7">
        <v>18</v>
      </c>
      <c r="N57" s="7">
        <v>10</v>
      </c>
      <c r="O57" s="7"/>
      <c r="P57" s="7"/>
      <c r="Q57" s="7"/>
      <c r="R57" s="7"/>
      <c r="S57" s="7"/>
      <c r="T57" s="7"/>
      <c r="U57" s="7"/>
      <c r="V57" s="7"/>
      <c r="W57" s="7">
        <v>10</v>
      </c>
      <c r="X57" s="7"/>
      <c r="Y57" s="7">
        <v>10</v>
      </c>
      <c r="Z57" s="7"/>
      <c r="AA57" s="7"/>
      <c r="AB57" s="7">
        <f>B57</f>
        <v>58</v>
      </c>
      <c r="AD57" s="5" t="s">
        <v>193</v>
      </c>
    </row>
    <row r="58" spans="1:30" x14ac:dyDescent="0.2">
      <c r="A58" s="5" t="s">
        <v>538</v>
      </c>
      <c r="B58" s="8">
        <f>SUM(C58:AA58)</f>
        <v>56</v>
      </c>
      <c r="C58" s="7"/>
      <c r="D58" s="7">
        <v>10</v>
      </c>
      <c r="E58" s="7"/>
      <c r="F58" s="7"/>
      <c r="G58" s="7"/>
      <c r="H58" s="7"/>
      <c r="I58" s="7"/>
      <c r="J58" s="7">
        <v>12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14</v>
      </c>
      <c r="V58" s="7"/>
      <c r="W58" s="7">
        <v>10</v>
      </c>
      <c r="X58" s="12"/>
      <c r="Y58" s="12"/>
      <c r="Z58" s="12"/>
      <c r="AA58" s="7">
        <v>10</v>
      </c>
      <c r="AB58" s="7">
        <f>B58</f>
        <v>56</v>
      </c>
      <c r="AD58" s="5" t="s">
        <v>538</v>
      </c>
    </row>
    <row r="59" spans="1:30" x14ac:dyDescent="0.2">
      <c r="A59" t="s">
        <v>32</v>
      </c>
      <c r="B59" s="1">
        <f>SUM(C59:AA59)</f>
        <v>52</v>
      </c>
      <c r="C59" s="7"/>
      <c r="D59" s="7">
        <v>12</v>
      </c>
      <c r="E59" s="7">
        <v>12</v>
      </c>
      <c r="F59" s="7">
        <v>11</v>
      </c>
      <c r="G59" s="7"/>
      <c r="H59" s="7"/>
      <c r="I59" s="7"/>
      <c r="J59" s="7"/>
      <c r="K59" s="7"/>
      <c r="L59" s="7">
        <v>17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f>B59</f>
        <v>52</v>
      </c>
      <c r="AD59" t="s">
        <v>32</v>
      </c>
    </row>
    <row r="60" spans="1:30" x14ac:dyDescent="0.2">
      <c r="A60" t="s">
        <v>592</v>
      </c>
      <c r="B60" s="1">
        <f>SUM(C60:AA60)</f>
        <v>51</v>
      </c>
      <c r="E60" s="1">
        <v>10</v>
      </c>
      <c r="O60" s="1">
        <v>10</v>
      </c>
      <c r="P60" s="1">
        <v>10</v>
      </c>
      <c r="Q60" s="1">
        <v>11</v>
      </c>
      <c r="W60">
        <v>10</v>
      </c>
      <c r="AB60" s="7">
        <f>B60</f>
        <v>51</v>
      </c>
      <c r="AD60" t="s">
        <v>592</v>
      </c>
    </row>
    <row r="61" spans="1:30" x14ac:dyDescent="0.2">
      <c r="AB61" s="7"/>
    </row>
    <row r="62" spans="1:30" x14ac:dyDescent="0.2">
      <c r="A62" t="s">
        <v>64</v>
      </c>
      <c r="B62" s="8">
        <f>SUM(C62:AA62)</f>
        <v>48</v>
      </c>
      <c r="C62" s="7">
        <v>20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10</v>
      </c>
      <c r="O62" s="7"/>
      <c r="P62" s="7"/>
      <c r="Q62" s="7"/>
      <c r="R62" s="7"/>
      <c r="S62" s="7"/>
      <c r="T62" s="7"/>
      <c r="U62" s="7"/>
      <c r="V62" s="7">
        <v>18</v>
      </c>
      <c r="W62" s="7"/>
      <c r="X62" s="7"/>
      <c r="Y62" s="7"/>
      <c r="Z62" s="7"/>
      <c r="AA62" s="7"/>
      <c r="AB62" s="7">
        <f>B62</f>
        <v>48</v>
      </c>
      <c r="AD62" t="s">
        <v>64</v>
      </c>
    </row>
    <row r="63" spans="1:30" x14ac:dyDescent="0.2">
      <c r="A63" t="s">
        <v>413</v>
      </c>
      <c r="B63" s="8">
        <f>SUM(C63:AA63)</f>
        <v>41</v>
      </c>
      <c r="C63" s="7">
        <v>10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v>11</v>
      </c>
      <c r="O63" s="7"/>
      <c r="P63" s="7"/>
      <c r="Q63" s="7"/>
      <c r="R63" s="7"/>
      <c r="S63" s="7"/>
      <c r="T63" s="7"/>
      <c r="U63" s="7"/>
      <c r="V63" s="7"/>
      <c r="W63" s="7">
        <v>10</v>
      </c>
      <c r="X63" s="7">
        <v>10</v>
      </c>
      <c r="Y63" s="7"/>
      <c r="Z63" s="7"/>
      <c r="AA63" s="7"/>
      <c r="AB63" s="7">
        <f>B63</f>
        <v>41</v>
      </c>
      <c r="AD63" t="s">
        <v>413</v>
      </c>
    </row>
    <row r="64" spans="1:30" x14ac:dyDescent="0.2">
      <c r="A64" t="s">
        <v>160</v>
      </c>
      <c r="B64" s="8">
        <f>SUM(C64:AA64)</f>
        <v>41</v>
      </c>
      <c r="C64" s="7">
        <v>10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10</v>
      </c>
      <c r="O64" s="7"/>
      <c r="P64" s="7"/>
      <c r="Q64" s="7"/>
      <c r="R64" s="7"/>
      <c r="S64" s="7">
        <v>11</v>
      </c>
      <c r="T64" s="7"/>
      <c r="U64" s="7"/>
      <c r="V64" s="7"/>
      <c r="W64" s="7"/>
      <c r="X64" s="7"/>
      <c r="Y64" s="7"/>
      <c r="Z64" s="7"/>
      <c r="AA64" s="7">
        <v>10</v>
      </c>
      <c r="AB64" s="7">
        <f>B64</f>
        <v>41</v>
      </c>
      <c r="AD64" t="s">
        <v>160</v>
      </c>
    </row>
    <row r="65" spans="1:30" x14ac:dyDescent="0.2"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30" x14ac:dyDescent="0.2">
      <c r="A66" s="5" t="s">
        <v>597</v>
      </c>
      <c r="B66" s="1">
        <f t="shared" ref="B66:B72" si="0">SUM(C66:AA66)</f>
        <v>39</v>
      </c>
      <c r="E66" s="1">
        <v>10</v>
      </c>
      <c r="P66" s="1">
        <v>10</v>
      </c>
      <c r="V66" s="1">
        <v>19</v>
      </c>
      <c r="AB66" s="7">
        <f t="shared" ref="AB66:AB72" si="1">B66</f>
        <v>39</v>
      </c>
      <c r="AD66" s="5" t="s">
        <v>597</v>
      </c>
    </row>
    <row r="67" spans="1:30" x14ac:dyDescent="0.2">
      <c r="A67" s="5" t="s">
        <v>411</v>
      </c>
      <c r="B67" s="1">
        <f t="shared" si="0"/>
        <v>37</v>
      </c>
      <c r="C67" s="7"/>
      <c r="D67" s="7"/>
      <c r="E67" s="7"/>
      <c r="F67" s="7"/>
      <c r="G67" s="7"/>
      <c r="H67" s="7"/>
      <c r="I67" s="7"/>
      <c r="J67" s="7">
        <v>13</v>
      </c>
      <c r="K67" s="7"/>
      <c r="L67" s="7"/>
      <c r="M67" s="7"/>
      <c r="N67" s="7"/>
      <c r="O67" s="7"/>
      <c r="P67" s="7"/>
      <c r="Q67" s="7"/>
      <c r="R67" s="7">
        <v>14</v>
      </c>
      <c r="S67" s="7"/>
      <c r="T67" s="7"/>
      <c r="U67" s="7"/>
      <c r="V67" s="7"/>
      <c r="W67" s="7">
        <v>10</v>
      </c>
      <c r="X67" s="7"/>
      <c r="Y67" s="7"/>
      <c r="Z67" s="7"/>
      <c r="AA67" s="7"/>
      <c r="AB67" s="7">
        <f t="shared" si="1"/>
        <v>37</v>
      </c>
      <c r="AD67" s="5" t="s">
        <v>411</v>
      </c>
    </row>
    <row r="68" spans="1:30" x14ac:dyDescent="0.2">
      <c r="A68" t="s">
        <v>377</v>
      </c>
      <c r="B68" s="1">
        <f t="shared" si="0"/>
        <v>37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v>20</v>
      </c>
      <c r="X68" s="7">
        <v>17</v>
      </c>
      <c r="Y68" s="7"/>
      <c r="Z68" s="7"/>
      <c r="AA68" s="7"/>
      <c r="AB68" s="7">
        <f t="shared" si="1"/>
        <v>37</v>
      </c>
      <c r="AD68" t="s">
        <v>377</v>
      </c>
    </row>
    <row r="69" spans="1:30" x14ac:dyDescent="0.2">
      <c r="A69" s="5" t="s">
        <v>449</v>
      </c>
      <c r="B69" s="1">
        <f t="shared" si="0"/>
        <v>35</v>
      </c>
      <c r="C69" s="7">
        <v>10</v>
      </c>
      <c r="D69" s="7"/>
      <c r="E69" s="7"/>
      <c r="F69" s="7"/>
      <c r="G69" s="7">
        <v>13</v>
      </c>
      <c r="H69" s="7"/>
      <c r="I69" s="7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f t="shared" si="1"/>
        <v>35</v>
      </c>
      <c r="AD69" s="5" t="s">
        <v>449</v>
      </c>
    </row>
    <row r="70" spans="1:30" x14ac:dyDescent="0.2">
      <c r="A70" t="s">
        <v>394</v>
      </c>
      <c r="B70" s="8">
        <f t="shared" si="0"/>
        <v>34</v>
      </c>
      <c r="C70" s="7"/>
      <c r="D70" s="7"/>
      <c r="E70" s="7"/>
      <c r="F70" s="7"/>
      <c r="G70" s="7"/>
      <c r="H70" s="7"/>
      <c r="I70" s="7"/>
      <c r="J70" s="7">
        <v>10</v>
      </c>
      <c r="K70" s="7"/>
      <c r="L70" s="7">
        <v>14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>
        <v>10</v>
      </c>
      <c r="X70" s="7"/>
      <c r="Y70" s="7"/>
      <c r="Z70" s="7"/>
      <c r="AA70" s="7"/>
      <c r="AB70" s="7">
        <f t="shared" si="1"/>
        <v>34</v>
      </c>
      <c r="AD70" t="s">
        <v>394</v>
      </c>
    </row>
    <row r="71" spans="1:30" x14ac:dyDescent="0.2">
      <c r="A71" s="5" t="s">
        <v>590</v>
      </c>
      <c r="B71" s="8">
        <f t="shared" si="0"/>
        <v>32</v>
      </c>
      <c r="N71" s="1">
        <v>10</v>
      </c>
      <c r="S71" s="1">
        <v>12</v>
      </c>
      <c r="AA71" s="1">
        <v>10</v>
      </c>
      <c r="AB71" s="7">
        <f t="shared" si="1"/>
        <v>32</v>
      </c>
      <c r="AD71" s="5" t="s">
        <v>590</v>
      </c>
    </row>
    <row r="72" spans="1:30" x14ac:dyDescent="0.2">
      <c r="A72" t="s">
        <v>389</v>
      </c>
      <c r="B72" s="1">
        <f t="shared" si="0"/>
        <v>31</v>
      </c>
      <c r="C72" s="7"/>
      <c r="D72" s="7"/>
      <c r="E72" s="7"/>
      <c r="F72" s="7"/>
      <c r="G72" s="7">
        <v>11</v>
      </c>
      <c r="H72" s="7"/>
      <c r="I72" s="7"/>
      <c r="J72" s="7"/>
      <c r="K72" s="7"/>
      <c r="L72" s="7"/>
      <c r="M72" s="7"/>
      <c r="N72" s="7">
        <v>10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10</v>
      </c>
      <c r="AB72" s="7">
        <f t="shared" si="1"/>
        <v>31</v>
      </c>
      <c r="AD72" t="s">
        <v>389</v>
      </c>
    </row>
    <row r="73" spans="1:30" x14ac:dyDescent="0.2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30" x14ac:dyDescent="0.2">
      <c r="A74" t="s">
        <v>41</v>
      </c>
      <c r="B74" s="8">
        <f t="shared" ref="B74:B79" si="2">SUM(C74:AA74)</f>
        <v>30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>
        <v>20</v>
      </c>
      <c r="N74" s="7">
        <v>10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f t="shared" ref="AB74:AB79" si="3">B74</f>
        <v>30</v>
      </c>
      <c r="AD74" t="s">
        <v>41</v>
      </c>
    </row>
    <row r="75" spans="1:30" x14ac:dyDescent="0.2">
      <c r="A75" t="s">
        <v>493</v>
      </c>
      <c r="B75" s="1">
        <f t="shared" si="2"/>
        <v>30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>
        <v>10</v>
      </c>
      <c r="O75" s="7"/>
      <c r="P75" s="7">
        <v>10</v>
      </c>
      <c r="Q75" s="7"/>
      <c r="R75" s="7"/>
      <c r="S75" s="7"/>
      <c r="T75" s="7"/>
      <c r="U75" s="7"/>
      <c r="V75" s="7"/>
      <c r="W75" s="7">
        <v>10</v>
      </c>
      <c r="X75" s="12"/>
      <c r="Y75" s="12"/>
      <c r="Z75" s="12"/>
      <c r="AA75" s="7"/>
      <c r="AB75" s="7">
        <f t="shared" si="3"/>
        <v>30</v>
      </c>
      <c r="AD75" t="s">
        <v>493</v>
      </c>
    </row>
    <row r="76" spans="1:30" x14ac:dyDescent="0.2">
      <c r="A76" t="s">
        <v>445</v>
      </c>
      <c r="B76" s="8">
        <f t="shared" si="2"/>
        <v>30</v>
      </c>
      <c r="C76" s="7">
        <v>10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>
        <v>10</v>
      </c>
      <c r="O76" s="7"/>
      <c r="P76" s="7"/>
      <c r="Q76" s="7"/>
      <c r="R76" s="7"/>
      <c r="S76" s="7"/>
      <c r="T76" s="7"/>
      <c r="U76" s="7"/>
      <c r="V76" s="7"/>
      <c r="W76" s="7">
        <v>10</v>
      </c>
      <c r="X76" s="7"/>
      <c r="Y76" s="7"/>
      <c r="Z76" s="7"/>
      <c r="AA76" s="7"/>
      <c r="AB76" s="7">
        <f t="shared" si="3"/>
        <v>30</v>
      </c>
      <c r="AD76" t="s">
        <v>445</v>
      </c>
    </row>
    <row r="77" spans="1:30" x14ac:dyDescent="0.2">
      <c r="A77" s="5" t="s">
        <v>523</v>
      </c>
      <c r="B77" s="1">
        <f t="shared" si="2"/>
        <v>30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>
        <v>18</v>
      </c>
      <c r="O77" s="7"/>
      <c r="P77" s="7"/>
      <c r="Q77" s="7"/>
      <c r="R77" s="7"/>
      <c r="S77" s="7"/>
      <c r="T77" s="7"/>
      <c r="U77" s="7"/>
      <c r="V77" s="7"/>
      <c r="W77" s="7">
        <v>12</v>
      </c>
      <c r="X77" s="7"/>
      <c r="Y77" s="7"/>
      <c r="Z77" s="7"/>
      <c r="AA77" s="7"/>
      <c r="AB77" s="7">
        <f t="shared" si="3"/>
        <v>30</v>
      </c>
      <c r="AD77" s="5" t="s">
        <v>523</v>
      </c>
    </row>
    <row r="78" spans="1:30" x14ac:dyDescent="0.2">
      <c r="A78" t="s">
        <v>17</v>
      </c>
      <c r="B78" s="8">
        <f t="shared" si="2"/>
        <v>30</v>
      </c>
      <c r="C78" s="7">
        <v>10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>
        <v>10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10</v>
      </c>
      <c r="Z78" s="7"/>
      <c r="AA78" s="7"/>
      <c r="AB78" s="7">
        <f t="shared" si="3"/>
        <v>30</v>
      </c>
      <c r="AD78" t="s">
        <v>17</v>
      </c>
    </row>
    <row r="79" spans="1:30" x14ac:dyDescent="0.2">
      <c r="A79" t="s">
        <v>629</v>
      </c>
      <c r="B79" s="1">
        <f t="shared" si="2"/>
        <v>30</v>
      </c>
      <c r="D79" s="1">
        <v>10</v>
      </c>
      <c r="Y79" s="1">
        <v>10</v>
      </c>
      <c r="AA79" s="1">
        <v>10</v>
      </c>
      <c r="AB79" s="1">
        <f t="shared" si="3"/>
        <v>30</v>
      </c>
      <c r="AD79" t="s">
        <v>629</v>
      </c>
    </row>
    <row r="80" spans="1:30" x14ac:dyDescent="0.2">
      <c r="Y80" s="1"/>
      <c r="AB80" s="1"/>
    </row>
    <row r="81" spans="1:30" x14ac:dyDescent="0.2">
      <c r="A81" s="5" t="s">
        <v>191</v>
      </c>
      <c r="B81" s="8">
        <f>SUM(C81:AA81)</f>
        <v>28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18</v>
      </c>
      <c r="S81" s="7"/>
      <c r="T81" s="7"/>
      <c r="U81" s="7"/>
      <c r="V81" s="7"/>
      <c r="W81" s="7"/>
      <c r="X81" s="7">
        <v>10</v>
      </c>
      <c r="Y81" s="7"/>
      <c r="Z81" s="7"/>
      <c r="AA81" s="7"/>
      <c r="AB81" s="7">
        <f>B81</f>
        <v>28</v>
      </c>
      <c r="AD81" s="5" t="s">
        <v>191</v>
      </c>
    </row>
    <row r="82" spans="1:30" x14ac:dyDescent="0.2">
      <c r="A82" s="5" t="s">
        <v>340</v>
      </c>
      <c r="B82" s="8">
        <f>SUM(C82:AA82)</f>
        <v>27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10</v>
      </c>
      <c r="O82" s="7"/>
      <c r="P82" s="7"/>
      <c r="Q82" s="7"/>
      <c r="R82" s="7">
        <v>17</v>
      </c>
      <c r="S82" s="7"/>
      <c r="T82" s="7"/>
      <c r="U82" s="7"/>
      <c r="V82" s="7"/>
      <c r="W82" s="7"/>
      <c r="X82" s="7"/>
      <c r="Y82" s="7"/>
      <c r="Z82" s="7"/>
      <c r="AA82" s="7"/>
      <c r="AB82" s="7">
        <f>B82</f>
        <v>27</v>
      </c>
      <c r="AD82" s="5" t="s">
        <v>340</v>
      </c>
    </row>
    <row r="83" spans="1:30" x14ac:dyDescent="0.2">
      <c r="A83" s="5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5"/>
    </row>
    <row r="84" spans="1:30" x14ac:dyDescent="0.2">
      <c r="A84" t="s">
        <v>327</v>
      </c>
      <c r="B84" s="1">
        <f t="shared" ref="B84:B93" si="4">SUM(C84:AA84)</f>
        <v>20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20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1">
        <f t="shared" ref="AB84:AB93" si="5">B84</f>
        <v>20</v>
      </c>
      <c r="AD84" t="s">
        <v>327</v>
      </c>
    </row>
    <row r="85" spans="1:30" x14ac:dyDescent="0.2">
      <c r="A85" t="s">
        <v>24</v>
      </c>
      <c r="B85" s="8">
        <f t="shared" si="4"/>
        <v>20</v>
      </c>
      <c r="C85" s="7">
        <v>20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>
        <f t="shared" si="5"/>
        <v>20</v>
      </c>
      <c r="AD85" t="s">
        <v>24</v>
      </c>
    </row>
    <row r="86" spans="1:30" x14ac:dyDescent="0.2">
      <c r="A86" t="s">
        <v>27</v>
      </c>
      <c r="B86" s="8">
        <f t="shared" si="4"/>
        <v>20</v>
      </c>
      <c r="C86" s="7">
        <v>20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>
        <f t="shared" si="5"/>
        <v>20</v>
      </c>
      <c r="AD86" t="s">
        <v>27</v>
      </c>
    </row>
    <row r="87" spans="1:30" x14ac:dyDescent="0.2">
      <c r="A87" t="s">
        <v>77</v>
      </c>
      <c r="B87" s="1">
        <f t="shared" si="4"/>
        <v>20</v>
      </c>
      <c r="C87" s="7">
        <v>20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>
        <f t="shared" si="5"/>
        <v>20</v>
      </c>
      <c r="AD87" t="s">
        <v>77</v>
      </c>
    </row>
    <row r="88" spans="1:30" x14ac:dyDescent="0.2">
      <c r="A88" t="s">
        <v>59</v>
      </c>
      <c r="B88" s="8">
        <f t="shared" si="4"/>
        <v>20</v>
      </c>
      <c r="C88" s="7">
        <v>20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>
        <f t="shared" si="5"/>
        <v>20</v>
      </c>
      <c r="AD88" t="s">
        <v>59</v>
      </c>
    </row>
    <row r="89" spans="1:30" x14ac:dyDescent="0.2">
      <c r="A89" t="s">
        <v>49</v>
      </c>
      <c r="B89" s="1">
        <f t="shared" si="4"/>
        <v>20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10</v>
      </c>
      <c r="O89" s="7"/>
      <c r="P89" s="7"/>
      <c r="Q89" s="7"/>
      <c r="R89" s="7"/>
      <c r="S89" s="7"/>
      <c r="T89" s="7"/>
      <c r="U89" s="7"/>
      <c r="V89" s="7"/>
      <c r="W89" s="7">
        <v>10</v>
      </c>
      <c r="X89" s="7"/>
      <c r="Y89" s="7"/>
      <c r="Z89" s="7"/>
      <c r="AA89" s="7"/>
      <c r="AB89" s="7">
        <f t="shared" si="5"/>
        <v>20</v>
      </c>
      <c r="AD89" t="s">
        <v>49</v>
      </c>
    </row>
    <row r="90" spans="1:30" ht="12" customHeight="1" x14ac:dyDescent="0.2">
      <c r="A90" s="5" t="s">
        <v>559</v>
      </c>
      <c r="B90" s="1">
        <f t="shared" si="4"/>
        <v>20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10</v>
      </c>
      <c r="O90" s="7"/>
      <c r="P90" s="7"/>
      <c r="Q90" s="7"/>
      <c r="R90" s="7"/>
      <c r="S90" s="7"/>
      <c r="T90" s="7"/>
      <c r="U90" s="7"/>
      <c r="V90" s="7"/>
      <c r="W90" s="7">
        <v>10</v>
      </c>
      <c r="X90" s="12"/>
      <c r="Y90" s="12"/>
      <c r="Z90" s="12"/>
      <c r="AA90" s="7"/>
      <c r="AB90" s="7">
        <f t="shared" si="5"/>
        <v>20</v>
      </c>
      <c r="AD90" s="5" t="s">
        <v>559</v>
      </c>
    </row>
    <row r="91" spans="1:30" x14ac:dyDescent="0.2">
      <c r="A91" t="s">
        <v>54</v>
      </c>
      <c r="B91" s="1">
        <f t="shared" si="4"/>
        <v>20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10</v>
      </c>
      <c r="O91" s="7"/>
      <c r="P91" s="7"/>
      <c r="Q91" s="7"/>
      <c r="R91" s="7"/>
      <c r="S91" s="7"/>
      <c r="T91" s="7"/>
      <c r="U91" s="7"/>
      <c r="V91" s="7"/>
      <c r="W91" s="7">
        <v>10</v>
      </c>
      <c r="X91" s="7"/>
      <c r="Y91" s="7"/>
      <c r="Z91" s="7"/>
      <c r="AA91" s="7"/>
      <c r="AB91" s="7">
        <f t="shared" si="5"/>
        <v>20</v>
      </c>
      <c r="AD91" t="s">
        <v>54</v>
      </c>
    </row>
    <row r="92" spans="1:30" x14ac:dyDescent="0.2">
      <c r="A92" t="s">
        <v>563</v>
      </c>
      <c r="B92" s="1">
        <f t="shared" si="4"/>
        <v>20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>
        <v>10</v>
      </c>
      <c r="O92" s="7"/>
      <c r="P92" s="7"/>
      <c r="Q92" s="7"/>
      <c r="R92" s="7"/>
      <c r="S92" s="7"/>
      <c r="T92" s="7"/>
      <c r="U92" s="7"/>
      <c r="V92" s="7"/>
      <c r="W92" s="7">
        <v>10</v>
      </c>
      <c r="X92" s="12"/>
      <c r="Y92" s="12"/>
      <c r="Z92" s="12"/>
      <c r="AA92" s="7"/>
      <c r="AB92" s="7">
        <f t="shared" si="5"/>
        <v>20</v>
      </c>
      <c r="AD92" t="s">
        <v>563</v>
      </c>
    </row>
    <row r="93" spans="1:30" x14ac:dyDescent="0.2">
      <c r="A93" t="s">
        <v>326</v>
      </c>
      <c r="B93" s="1">
        <f t="shared" si="4"/>
        <v>20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">
        <v>10</v>
      </c>
      <c r="Y93" s="4"/>
      <c r="Z93" s="4"/>
      <c r="AA93" s="4">
        <v>10</v>
      </c>
      <c r="AB93" s="1">
        <f t="shared" si="5"/>
        <v>20</v>
      </c>
      <c r="AD93" t="s">
        <v>326</v>
      </c>
    </row>
    <row r="94" spans="1:30" x14ac:dyDescent="0.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"/>
      <c r="Y94" s="4"/>
      <c r="Z94" s="4"/>
      <c r="AA94" s="4"/>
      <c r="AB94" s="1"/>
    </row>
    <row r="95" spans="1:30" x14ac:dyDescent="0.2">
      <c r="A95" t="s">
        <v>33</v>
      </c>
      <c r="B95" s="8">
        <f>SUM(C95:AA95)</f>
        <v>17</v>
      </c>
      <c r="C95" s="7"/>
      <c r="D95" s="7"/>
      <c r="E95" s="7"/>
      <c r="F95" s="7"/>
      <c r="G95" s="7"/>
      <c r="H95" s="7"/>
      <c r="I95" s="7"/>
      <c r="J95" s="7">
        <v>17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>
        <f>B95</f>
        <v>17</v>
      </c>
      <c r="AD95" t="s">
        <v>33</v>
      </c>
    </row>
    <row r="96" spans="1:30" x14ac:dyDescent="0.2">
      <c r="A96" s="5" t="s">
        <v>628</v>
      </c>
      <c r="B96" s="8">
        <f>SUM(C96:AA96)</f>
        <v>14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>
        <v>14</v>
      </c>
      <c r="Y96" s="7"/>
      <c r="Z96" s="7"/>
      <c r="AA96" s="7"/>
      <c r="AB96" s="7">
        <f>B96</f>
        <v>14</v>
      </c>
      <c r="AD96" s="5" t="s">
        <v>628</v>
      </c>
    </row>
    <row r="97" spans="1:30" x14ac:dyDescent="0.2">
      <c r="A97" t="s">
        <v>45</v>
      </c>
      <c r="B97" s="8">
        <f>SUM(C97:AA97)</f>
        <v>13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>
        <v>13</v>
      </c>
      <c r="X97" s="7"/>
      <c r="Y97" s="7"/>
      <c r="Z97" s="7"/>
      <c r="AA97" s="7"/>
      <c r="AB97" s="7">
        <f>B97</f>
        <v>13</v>
      </c>
      <c r="AD97" t="s">
        <v>45</v>
      </c>
    </row>
    <row r="98" spans="1:30" x14ac:dyDescent="0.2">
      <c r="A98" t="s">
        <v>630</v>
      </c>
      <c r="B98" s="1">
        <f>SUM(C98:AA98)</f>
        <v>13</v>
      </c>
      <c r="Y98" s="1">
        <v>13</v>
      </c>
      <c r="AB98" s="1">
        <f>B98</f>
        <v>13</v>
      </c>
      <c r="AD98" t="s">
        <v>630</v>
      </c>
    </row>
    <row r="99" spans="1:30" x14ac:dyDescent="0.2">
      <c r="Y99" s="1"/>
      <c r="AB99" s="1"/>
    </row>
    <row r="100" spans="1:30" x14ac:dyDescent="0.2">
      <c r="A100" t="s">
        <v>600</v>
      </c>
      <c r="B100" s="8">
        <f t="shared" ref="B100:B115" si="6">SUM(C100:AA100)</f>
        <v>10</v>
      </c>
      <c r="Q100" s="1">
        <v>10</v>
      </c>
      <c r="AB100" s="7">
        <f t="shared" ref="AB100:AB115" si="7">B100</f>
        <v>10</v>
      </c>
      <c r="AD100" t="s">
        <v>600</v>
      </c>
    </row>
    <row r="101" spans="1:30" x14ac:dyDescent="0.2">
      <c r="A101" s="5" t="s">
        <v>606</v>
      </c>
      <c r="B101" s="1">
        <f t="shared" si="6"/>
        <v>10</v>
      </c>
      <c r="U101" s="1">
        <v>10</v>
      </c>
      <c r="AB101" s="7">
        <f t="shared" si="7"/>
        <v>10</v>
      </c>
      <c r="AD101" s="5" t="s">
        <v>606</v>
      </c>
    </row>
    <row r="102" spans="1:30" x14ac:dyDescent="0.2">
      <c r="A102" s="5" t="s">
        <v>375</v>
      </c>
      <c r="B102" s="1">
        <f t="shared" si="6"/>
        <v>10</v>
      </c>
      <c r="C102" s="7"/>
      <c r="D102" s="7">
        <v>10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f t="shared" si="7"/>
        <v>10</v>
      </c>
      <c r="AD102" s="5" t="s">
        <v>375</v>
      </c>
    </row>
    <row r="103" spans="1:30" x14ac:dyDescent="0.2">
      <c r="A103" s="5" t="s">
        <v>410</v>
      </c>
      <c r="B103" s="1">
        <f t="shared" si="6"/>
        <v>10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>
        <v>10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>
        <f t="shared" si="7"/>
        <v>10</v>
      </c>
      <c r="AD103" s="5" t="s">
        <v>410</v>
      </c>
    </row>
    <row r="104" spans="1:30" x14ac:dyDescent="0.2">
      <c r="A104" s="5" t="s">
        <v>591</v>
      </c>
      <c r="B104" s="8">
        <f t="shared" si="6"/>
        <v>10</v>
      </c>
      <c r="N104" s="1">
        <v>10</v>
      </c>
      <c r="AB104" s="7">
        <f t="shared" si="7"/>
        <v>10</v>
      </c>
      <c r="AD104" s="5" t="s">
        <v>591</v>
      </c>
    </row>
    <row r="105" spans="1:30" x14ac:dyDescent="0.2">
      <c r="A105" s="5" t="s">
        <v>433</v>
      </c>
      <c r="B105" s="1">
        <f t="shared" si="6"/>
        <v>10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>
        <v>10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>
        <f t="shared" si="7"/>
        <v>10</v>
      </c>
      <c r="AD105" s="5" t="s">
        <v>433</v>
      </c>
    </row>
    <row r="106" spans="1:30" x14ac:dyDescent="0.2">
      <c r="A106" t="s">
        <v>391</v>
      </c>
      <c r="B106" s="1">
        <f t="shared" si="6"/>
        <v>10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>
        <v>10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>
        <f t="shared" si="7"/>
        <v>10</v>
      </c>
      <c r="AD106" t="s">
        <v>391</v>
      </c>
    </row>
    <row r="107" spans="1:30" x14ac:dyDescent="0.2">
      <c r="A107" s="5" t="s">
        <v>534</v>
      </c>
      <c r="B107" s="1">
        <f t="shared" si="6"/>
        <v>10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>
        <v>10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>
        <f t="shared" si="7"/>
        <v>10</v>
      </c>
      <c r="AD107" s="5" t="s">
        <v>534</v>
      </c>
    </row>
    <row r="108" spans="1:30" x14ac:dyDescent="0.2">
      <c r="A108" t="s">
        <v>44</v>
      </c>
      <c r="B108" s="8">
        <f t="shared" si="6"/>
        <v>10</v>
      </c>
      <c r="C108" s="7">
        <v>10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>
        <f t="shared" si="7"/>
        <v>10</v>
      </c>
      <c r="AD108" t="s">
        <v>44</v>
      </c>
    </row>
    <row r="109" spans="1:30" x14ac:dyDescent="0.2">
      <c r="A109" t="s">
        <v>53</v>
      </c>
      <c r="B109" s="1">
        <f t="shared" si="6"/>
        <v>10</v>
      </c>
      <c r="C109" s="7">
        <v>10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>
        <f t="shared" si="7"/>
        <v>10</v>
      </c>
      <c r="AD109" t="s">
        <v>53</v>
      </c>
    </row>
    <row r="110" spans="1:30" x14ac:dyDescent="0.2">
      <c r="A110" s="5" t="s">
        <v>621</v>
      </c>
      <c r="B110" s="1">
        <f t="shared" si="6"/>
        <v>10</v>
      </c>
      <c r="W110" s="1">
        <v>10</v>
      </c>
      <c r="AB110" s="7">
        <f t="shared" si="7"/>
        <v>10</v>
      </c>
      <c r="AD110" s="5" t="s">
        <v>621</v>
      </c>
    </row>
    <row r="111" spans="1:30" x14ac:dyDescent="0.2">
      <c r="A111" s="5" t="s">
        <v>622</v>
      </c>
      <c r="B111" s="1">
        <f t="shared" si="6"/>
        <v>10</v>
      </c>
      <c r="W111" s="1">
        <v>10</v>
      </c>
      <c r="AB111" s="7">
        <f t="shared" si="7"/>
        <v>10</v>
      </c>
      <c r="AD111" s="5" t="s">
        <v>622</v>
      </c>
    </row>
    <row r="112" spans="1:30" x14ac:dyDescent="0.2">
      <c r="A112" s="5" t="s">
        <v>623</v>
      </c>
      <c r="B112" s="1">
        <f t="shared" si="6"/>
        <v>10</v>
      </c>
      <c r="W112" s="1">
        <v>10</v>
      </c>
      <c r="AB112" s="7">
        <f t="shared" si="7"/>
        <v>10</v>
      </c>
      <c r="AD112" s="5" t="s">
        <v>623</v>
      </c>
    </row>
    <row r="113" spans="1:30" x14ac:dyDescent="0.2">
      <c r="A113" s="5" t="s">
        <v>367</v>
      </c>
      <c r="B113" s="1">
        <f t="shared" si="6"/>
        <v>10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>
        <v>10</v>
      </c>
      <c r="X113" s="4"/>
      <c r="Y113" s="4"/>
      <c r="Z113" s="4"/>
      <c r="AA113" s="4"/>
      <c r="AB113" s="7">
        <f t="shared" si="7"/>
        <v>10</v>
      </c>
      <c r="AD113" s="5" t="s">
        <v>367</v>
      </c>
    </row>
    <row r="114" spans="1:30" x14ac:dyDescent="0.2">
      <c r="A114" t="s">
        <v>547</v>
      </c>
      <c r="B114" s="1">
        <f t="shared" si="6"/>
        <v>10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>
        <v>10</v>
      </c>
      <c r="X114" s="12"/>
      <c r="Y114" s="12"/>
      <c r="Z114" s="12"/>
      <c r="AA114" s="7"/>
      <c r="AB114" s="7">
        <f t="shared" si="7"/>
        <v>10</v>
      </c>
      <c r="AD114" t="s">
        <v>547</v>
      </c>
    </row>
    <row r="115" spans="1:30" x14ac:dyDescent="0.2">
      <c r="A115" s="5" t="s">
        <v>624</v>
      </c>
      <c r="B115" s="1">
        <f t="shared" si="6"/>
        <v>10</v>
      </c>
      <c r="E115" s="1">
        <v>10</v>
      </c>
      <c r="AB115" s="7">
        <f t="shared" si="7"/>
        <v>10</v>
      </c>
      <c r="AD115" s="5" t="s">
        <v>624</v>
      </c>
    </row>
    <row r="158" spans="1:30" x14ac:dyDescent="0.2">
      <c r="A158" t="s">
        <v>517</v>
      </c>
      <c r="B158" s="8">
        <f t="shared" ref="B158" si="8">SUM(C158:AA158)</f>
        <v>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>
        <f t="shared" ref="AB158" si="9">B158</f>
        <v>0</v>
      </c>
      <c r="AD158" t="s">
        <v>517</v>
      </c>
    </row>
    <row r="159" spans="1:30" x14ac:dyDescent="0.2">
      <c r="A159" t="s">
        <v>26</v>
      </c>
      <c r="B159" s="8">
        <f>SUM(C159:AA159)</f>
        <v>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f>B159</f>
        <v>0</v>
      </c>
      <c r="AD159" t="s">
        <v>26</v>
      </c>
    </row>
    <row r="160" spans="1:30" x14ac:dyDescent="0.2">
      <c r="A160" s="5" t="s">
        <v>485</v>
      </c>
      <c r="B160" s="8">
        <f>SUM(C160:AA160)</f>
        <v>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12"/>
      <c r="X160" s="12"/>
      <c r="Y160" s="7"/>
      <c r="Z160" s="12"/>
      <c r="AA160" s="7"/>
      <c r="AB160" s="7">
        <f>B160</f>
        <v>0</v>
      </c>
      <c r="AD160" s="5" t="s">
        <v>485</v>
      </c>
    </row>
    <row r="161" spans="1:30" x14ac:dyDescent="0.2">
      <c r="A161" t="s">
        <v>81</v>
      </c>
      <c r="B161" s="1">
        <f>SUM(C161:AA161)</f>
        <v>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>
        <f>B161</f>
        <v>0</v>
      </c>
      <c r="AD161" t="s">
        <v>81</v>
      </c>
    </row>
    <row r="162" spans="1:30" x14ac:dyDescent="0.2">
      <c r="A162" s="5" t="s">
        <v>348</v>
      </c>
      <c r="B162" s="8">
        <f>SUM(C162:AA162)</f>
        <v>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>
        <f>B162</f>
        <v>0</v>
      </c>
      <c r="AD162" s="5" t="s">
        <v>348</v>
      </c>
    </row>
    <row r="163" spans="1:30" x14ac:dyDescent="0.2">
      <c r="A163" t="s">
        <v>556</v>
      </c>
      <c r="B163" s="8">
        <f t="shared" ref="B163" si="10">SUM(C163:AA163)</f>
        <v>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12"/>
      <c r="X163" s="12"/>
      <c r="Y163" s="12"/>
      <c r="Z163" s="12"/>
      <c r="AA163" s="7"/>
      <c r="AB163" s="7">
        <f t="shared" ref="AB163" si="11">B163</f>
        <v>0</v>
      </c>
      <c r="AD163" t="s">
        <v>556</v>
      </c>
    </row>
    <row r="164" spans="1:30" x14ac:dyDescent="0.2">
      <c r="A164" s="5" t="s">
        <v>162</v>
      </c>
      <c r="B164" s="8">
        <f t="shared" ref="B164:B170" si="12">SUM(C164:AA164)</f>
        <v>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>
        <f t="shared" ref="AB164:AB170" si="13">B164</f>
        <v>0</v>
      </c>
      <c r="AD164" s="5" t="s">
        <v>162</v>
      </c>
    </row>
    <row r="165" spans="1:30" x14ac:dyDescent="0.2">
      <c r="A165" t="s">
        <v>40</v>
      </c>
      <c r="B165" s="8">
        <f t="shared" si="12"/>
        <v>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1">
        <f t="shared" si="13"/>
        <v>0</v>
      </c>
      <c r="AD165" t="s">
        <v>40</v>
      </c>
    </row>
    <row r="166" spans="1:30" x14ac:dyDescent="0.2">
      <c r="A166" t="s">
        <v>553</v>
      </c>
      <c r="B166" s="1">
        <f t="shared" si="12"/>
        <v>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12"/>
      <c r="X166" s="12"/>
      <c r="Y166" s="12"/>
      <c r="Z166" s="12"/>
      <c r="AA166" s="7"/>
      <c r="AB166" s="7">
        <f t="shared" si="13"/>
        <v>0</v>
      </c>
      <c r="AD166" t="s">
        <v>553</v>
      </c>
    </row>
    <row r="167" spans="1:30" x14ac:dyDescent="0.2">
      <c r="A167" t="s">
        <v>22</v>
      </c>
      <c r="B167" s="1">
        <f t="shared" si="12"/>
        <v>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4"/>
      <c r="Y167" s="4"/>
      <c r="Z167" s="4"/>
      <c r="AA167" s="4"/>
      <c r="AB167" s="1">
        <f t="shared" si="13"/>
        <v>0</v>
      </c>
      <c r="AD167" t="s">
        <v>22</v>
      </c>
    </row>
    <row r="168" spans="1:30" x14ac:dyDescent="0.2">
      <c r="A168" t="s">
        <v>560</v>
      </c>
      <c r="B168" s="1">
        <f t="shared" si="12"/>
        <v>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/>
      <c r="Y168" s="12"/>
      <c r="Z168" s="12"/>
      <c r="AA168" s="7"/>
      <c r="AB168" s="7">
        <f t="shared" si="13"/>
        <v>0</v>
      </c>
      <c r="AD168" t="s">
        <v>560</v>
      </c>
    </row>
    <row r="169" spans="1:30" x14ac:dyDescent="0.2">
      <c r="A169" t="s">
        <v>561</v>
      </c>
      <c r="B169" s="1">
        <f t="shared" si="12"/>
        <v>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/>
      <c r="Y169" s="12"/>
      <c r="Z169" s="12"/>
      <c r="AA169" s="7"/>
      <c r="AB169" s="7">
        <f t="shared" si="13"/>
        <v>0</v>
      </c>
      <c r="AD169" t="s">
        <v>561</v>
      </c>
    </row>
    <row r="170" spans="1:30" x14ac:dyDescent="0.2">
      <c r="A170" t="s">
        <v>562</v>
      </c>
      <c r="B170" s="1">
        <f t="shared" si="12"/>
        <v>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/>
      <c r="Y170" s="12"/>
      <c r="Z170" s="12"/>
      <c r="AA170" s="7"/>
      <c r="AB170" s="7">
        <f t="shared" si="13"/>
        <v>0</v>
      </c>
      <c r="AD170" t="s">
        <v>562</v>
      </c>
    </row>
    <row r="171" spans="1:30" x14ac:dyDescent="0.2">
      <c r="A171" s="5" t="s">
        <v>525</v>
      </c>
      <c r="B171" s="1">
        <f t="shared" ref="B171:B172" si="14">SUM(C171:AA171)</f>
        <v>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/>
      <c r="Y171" s="12"/>
      <c r="Z171" s="12"/>
      <c r="AA171" s="7"/>
      <c r="AB171" s="1">
        <f t="shared" ref="AB171:AB172" si="15">B171</f>
        <v>0</v>
      </c>
      <c r="AD171" s="5" t="s">
        <v>525</v>
      </c>
    </row>
    <row r="172" spans="1:30" x14ac:dyDescent="0.2">
      <c r="A172" s="5" t="s">
        <v>526</v>
      </c>
      <c r="B172" s="1">
        <f t="shared" si="14"/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/>
      <c r="Y172" s="12"/>
      <c r="Z172" s="12"/>
      <c r="AA172" s="7"/>
      <c r="AB172" s="1">
        <f t="shared" si="15"/>
        <v>0</v>
      </c>
      <c r="AD172" s="5" t="s">
        <v>526</v>
      </c>
    </row>
    <row r="173" spans="1:30" x14ac:dyDescent="0.2">
      <c r="A173" t="s">
        <v>491</v>
      </c>
      <c r="B173" s="1">
        <f t="shared" ref="B173:B195" si="16">SUM(C173:AA173)</f>
        <v>0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12"/>
      <c r="X173" s="12"/>
      <c r="Y173" s="12"/>
      <c r="Z173" s="12"/>
      <c r="AA173" s="7"/>
      <c r="AB173" s="7">
        <f t="shared" ref="AB173:AB195" si="17">B173</f>
        <v>0</v>
      </c>
      <c r="AD173" t="s">
        <v>491</v>
      </c>
    </row>
    <row r="174" spans="1:30" x14ac:dyDescent="0.2">
      <c r="A174" t="s">
        <v>349</v>
      </c>
      <c r="B174" s="8">
        <f t="shared" si="16"/>
        <v>0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4"/>
      <c r="Y174" s="4"/>
      <c r="Z174" s="4"/>
      <c r="AA174" s="4"/>
      <c r="AB174" s="7">
        <f t="shared" si="17"/>
        <v>0</v>
      </c>
      <c r="AD174" t="s">
        <v>349</v>
      </c>
    </row>
    <row r="175" spans="1:30" x14ac:dyDescent="0.2">
      <c r="A175" t="s">
        <v>492</v>
      </c>
      <c r="B175" s="1">
        <f t="shared" si="16"/>
        <v>0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12"/>
      <c r="X175" s="12"/>
      <c r="Y175" s="12"/>
      <c r="Z175" s="12"/>
      <c r="AA175" s="7"/>
      <c r="AB175" s="7">
        <f t="shared" si="17"/>
        <v>0</v>
      </c>
      <c r="AD175" t="s">
        <v>492</v>
      </c>
    </row>
    <row r="176" spans="1:30" x14ac:dyDescent="0.2">
      <c r="A176" t="s">
        <v>50</v>
      </c>
      <c r="B176" s="1">
        <f t="shared" si="16"/>
        <v>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1">
        <f t="shared" si="17"/>
        <v>0</v>
      </c>
      <c r="AD176" t="s">
        <v>50</v>
      </c>
    </row>
    <row r="177" spans="1:30" x14ac:dyDescent="0.2">
      <c r="A177" s="5" t="s">
        <v>31</v>
      </c>
      <c r="B177" s="1">
        <f t="shared" si="16"/>
        <v>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>
        <f t="shared" si="17"/>
        <v>0</v>
      </c>
      <c r="AD177" s="5" t="s">
        <v>31</v>
      </c>
    </row>
    <row r="178" spans="1:30" x14ac:dyDescent="0.2">
      <c r="A178" s="5" t="s">
        <v>519</v>
      </c>
      <c r="B178" s="1">
        <f t="shared" si="16"/>
        <v>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>
        <f t="shared" si="17"/>
        <v>0</v>
      </c>
      <c r="AD178" s="5" t="s">
        <v>519</v>
      </c>
    </row>
    <row r="179" spans="1:30" x14ac:dyDescent="0.2">
      <c r="A179" s="5" t="s">
        <v>522</v>
      </c>
      <c r="B179" s="1">
        <f t="shared" si="16"/>
        <v>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>
        <f t="shared" si="17"/>
        <v>0</v>
      </c>
      <c r="AD179" s="5" t="s">
        <v>522</v>
      </c>
    </row>
    <row r="180" spans="1:30" x14ac:dyDescent="0.2">
      <c r="A180" t="s">
        <v>30</v>
      </c>
      <c r="B180" s="8">
        <f t="shared" si="16"/>
        <v>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>
        <f t="shared" si="17"/>
        <v>0</v>
      </c>
      <c r="AD180" t="s">
        <v>30</v>
      </c>
    </row>
    <row r="181" spans="1:30" x14ac:dyDescent="0.2">
      <c r="A181" s="5" t="s">
        <v>182</v>
      </c>
      <c r="B181" s="1">
        <f t="shared" si="16"/>
        <v>0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12"/>
      <c r="X181" s="12"/>
      <c r="Y181" s="12"/>
      <c r="Z181" s="12"/>
      <c r="AA181" s="7"/>
      <c r="AB181" s="1">
        <f t="shared" si="17"/>
        <v>0</v>
      </c>
      <c r="AD181" s="5" t="s">
        <v>182</v>
      </c>
    </row>
    <row r="182" spans="1:30" x14ac:dyDescent="0.2">
      <c r="A182" t="s">
        <v>85</v>
      </c>
      <c r="B182" s="1">
        <f t="shared" si="16"/>
        <v>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>
        <f t="shared" si="17"/>
        <v>0</v>
      </c>
      <c r="AD182" t="s">
        <v>85</v>
      </c>
    </row>
    <row r="183" spans="1:30" x14ac:dyDescent="0.2">
      <c r="A183" t="s">
        <v>34</v>
      </c>
      <c r="B183" s="1">
        <f t="shared" si="16"/>
        <v>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>
        <f t="shared" si="17"/>
        <v>0</v>
      </c>
      <c r="AD183" t="s">
        <v>34</v>
      </c>
    </row>
    <row r="184" spans="1:30" x14ac:dyDescent="0.2">
      <c r="A184" t="s">
        <v>90</v>
      </c>
      <c r="B184" s="1">
        <f t="shared" si="16"/>
        <v>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1">
        <f t="shared" si="17"/>
        <v>0</v>
      </c>
      <c r="AD184" t="s">
        <v>90</v>
      </c>
    </row>
    <row r="185" spans="1:30" x14ac:dyDescent="0.2">
      <c r="A185" s="5" t="s">
        <v>192</v>
      </c>
      <c r="B185" s="1">
        <f t="shared" si="16"/>
        <v>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>
        <f t="shared" si="17"/>
        <v>0</v>
      </c>
      <c r="AD185" s="5" t="s">
        <v>192</v>
      </c>
    </row>
    <row r="186" spans="1:30" x14ac:dyDescent="0.2">
      <c r="A186" s="5" t="s">
        <v>338</v>
      </c>
      <c r="B186" s="1">
        <f t="shared" si="16"/>
        <v>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>
        <f t="shared" si="17"/>
        <v>0</v>
      </c>
      <c r="AD186" s="5" t="s">
        <v>338</v>
      </c>
    </row>
    <row r="187" spans="1:30" x14ac:dyDescent="0.2">
      <c r="A187" t="s">
        <v>39</v>
      </c>
      <c r="B187" s="8">
        <f t="shared" si="16"/>
        <v>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>
        <f t="shared" si="17"/>
        <v>0</v>
      </c>
      <c r="AD187" t="s">
        <v>39</v>
      </c>
    </row>
    <row r="188" spans="1:30" x14ac:dyDescent="0.2">
      <c r="A188" t="s">
        <v>80</v>
      </c>
      <c r="B188" s="1">
        <f t="shared" si="16"/>
        <v>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>
        <f t="shared" si="17"/>
        <v>0</v>
      </c>
      <c r="AD188" t="s">
        <v>80</v>
      </c>
    </row>
    <row r="189" spans="1:30" x14ac:dyDescent="0.2">
      <c r="A189" s="5" t="s">
        <v>421</v>
      </c>
      <c r="B189" s="1">
        <f t="shared" si="16"/>
        <v>0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>
        <f t="shared" si="17"/>
        <v>0</v>
      </c>
      <c r="AD189" s="5" t="s">
        <v>421</v>
      </c>
    </row>
    <row r="190" spans="1:30" x14ac:dyDescent="0.2">
      <c r="A190" s="5" t="s">
        <v>167</v>
      </c>
      <c r="B190" s="1">
        <f t="shared" si="16"/>
        <v>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>
        <f t="shared" si="17"/>
        <v>0</v>
      </c>
      <c r="AD190" s="5" t="s">
        <v>167</v>
      </c>
    </row>
    <row r="191" spans="1:30" x14ac:dyDescent="0.2">
      <c r="A191" t="s">
        <v>67</v>
      </c>
      <c r="B191" s="1">
        <f t="shared" si="16"/>
        <v>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>
        <f t="shared" si="17"/>
        <v>0</v>
      </c>
      <c r="AD191" t="s">
        <v>67</v>
      </c>
    </row>
    <row r="192" spans="1:30" x14ac:dyDescent="0.2">
      <c r="A192" s="5" t="s">
        <v>448</v>
      </c>
      <c r="B192" s="8">
        <f t="shared" si="16"/>
        <v>0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>
        <f t="shared" si="17"/>
        <v>0</v>
      </c>
      <c r="AD192" s="5" t="s">
        <v>448</v>
      </c>
    </row>
    <row r="193" spans="1:30" x14ac:dyDescent="0.2">
      <c r="A193" s="5" t="s">
        <v>450</v>
      </c>
      <c r="B193" s="1">
        <f t="shared" si="16"/>
        <v>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>
        <f t="shared" si="17"/>
        <v>0</v>
      </c>
      <c r="AD193" s="5" t="s">
        <v>450</v>
      </c>
    </row>
    <row r="194" spans="1:30" x14ac:dyDescent="0.2">
      <c r="A194" s="5" t="s">
        <v>431</v>
      </c>
      <c r="B194" s="1">
        <f t="shared" si="16"/>
        <v>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f t="shared" si="17"/>
        <v>0</v>
      </c>
      <c r="AD194" s="5" t="s">
        <v>431</v>
      </c>
    </row>
    <row r="195" spans="1:30" x14ac:dyDescent="0.2">
      <c r="A195" t="s">
        <v>178</v>
      </c>
      <c r="B195" s="1">
        <f t="shared" si="16"/>
        <v>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f t="shared" si="17"/>
        <v>0</v>
      </c>
      <c r="AD195" t="s">
        <v>178</v>
      </c>
    </row>
    <row r="196" spans="1:30" x14ac:dyDescent="0.2">
      <c r="A196" s="5" t="s">
        <v>161</v>
      </c>
      <c r="B196" s="8">
        <f t="shared" ref="B196:B201" si="18">SUM(C196:AA196)</f>
        <v>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f t="shared" ref="AB196:AB201" si="19">B196</f>
        <v>0</v>
      </c>
      <c r="AD196" s="5" t="s">
        <v>161</v>
      </c>
    </row>
    <row r="197" spans="1:30" x14ac:dyDescent="0.2">
      <c r="A197" t="s">
        <v>432</v>
      </c>
      <c r="B197" s="1">
        <f t="shared" si="18"/>
        <v>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>
        <f t="shared" si="19"/>
        <v>0</v>
      </c>
      <c r="AD197" t="s">
        <v>432</v>
      </c>
    </row>
    <row r="198" spans="1:30" x14ac:dyDescent="0.2">
      <c r="A198" s="5" t="s">
        <v>453</v>
      </c>
      <c r="B198" s="8">
        <f t="shared" si="18"/>
        <v>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>
        <f t="shared" si="19"/>
        <v>0</v>
      </c>
      <c r="AD198" s="5" t="s">
        <v>453</v>
      </c>
    </row>
    <row r="199" spans="1:30" x14ac:dyDescent="0.2">
      <c r="A199" t="s">
        <v>376</v>
      </c>
      <c r="B199" s="1">
        <f t="shared" si="18"/>
        <v>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>
        <f t="shared" si="19"/>
        <v>0</v>
      </c>
      <c r="AD199" t="s">
        <v>376</v>
      </c>
    </row>
    <row r="200" spans="1:30" x14ac:dyDescent="0.2">
      <c r="A200" t="s">
        <v>451</v>
      </c>
      <c r="B200" s="1">
        <f t="shared" si="18"/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>
        <f t="shared" si="19"/>
        <v>0</v>
      </c>
      <c r="AD200" t="s">
        <v>397</v>
      </c>
    </row>
    <row r="201" spans="1:30" x14ac:dyDescent="0.2">
      <c r="A201" t="s">
        <v>478</v>
      </c>
      <c r="B201" s="1">
        <f t="shared" si="18"/>
        <v>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>
        <f t="shared" si="19"/>
        <v>0</v>
      </c>
      <c r="AD201" t="s">
        <v>478</v>
      </c>
    </row>
    <row r="202" spans="1:30" x14ac:dyDescent="0.2">
      <c r="A202" t="s">
        <v>194</v>
      </c>
      <c r="B202" s="1">
        <f t="shared" ref="B202:B225" si="20">SUM(C202:AA202)</f>
        <v>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4"/>
      <c r="Y202" s="4"/>
      <c r="Z202" s="4"/>
      <c r="AA202" s="4"/>
      <c r="AB202" s="7">
        <f t="shared" ref="AB202:AB225" si="21">B202</f>
        <v>0</v>
      </c>
      <c r="AD202" t="s">
        <v>194</v>
      </c>
    </row>
    <row r="203" spans="1:30" x14ac:dyDescent="0.2">
      <c r="A203" t="s">
        <v>23</v>
      </c>
      <c r="B203" s="1">
        <f t="shared" si="20"/>
        <v>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>
        <f t="shared" si="21"/>
        <v>0</v>
      </c>
      <c r="AD203" t="s">
        <v>23</v>
      </c>
    </row>
    <row r="204" spans="1:30" x14ac:dyDescent="0.2">
      <c r="A204" s="5" t="s">
        <v>383</v>
      </c>
      <c r="B204" s="1">
        <f t="shared" si="20"/>
        <v>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f t="shared" si="21"/>
        <v>0</v>
      </c>
      <c r="AD204" s="5" t="s">
        <v>383</v>
      </c>
    </row>
    <row r="205" spans="1:30" x14ac:dyDescent="0.2">
      <c r="A205" t="s">
        <v>180</v>
      </c>
      <c r="B205" s="1">
        <f t="shared" si="20"/>
        <v>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>
        <f t="shared" si="21"/>
        <v>0</v>
      </c>
      <c r="AD205" t="s">
        <v>38</v>
      </c>
    </row>
    <row r="206" spans="1:30" x14ac:dyDescent="0.2">
      <c r="A206" s="5" t="s">
        <v>46</v>
      </c>
      <c r="B206" s="8">
        <f t="shared" si="20"/>
        <v>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1">
        <f t="shared" si="21"/>
        <v>0</v>
      </c>
      <c r="AD206" s="5" t="s">
        <v>46</v>
      </c>
    </row>
    <row r="207" spans="1:30" x14ac:dyDescent="0.2">
      <c r="A207" t="s">
        <v>35</v>
      </c>
      <c r="B207" s="8">
        <f t="shared" si="20"/>
        <v>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1">
        <f t="shared" si="21"/>
        <v>0</v>
      </c>
      <c r="AD207" t="s">
        <v>35</v>
      </c>
    </row>
    <row r="208" spans="1:30" x14ac:dyDescent="0.2">
      <c r="A208" t="s">
        <v>354</v>
      </c>
      <c r="B208" s="8">
        <f t="shared" si="20"/>
        <v>0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1">
        <f t="shared" si="21"/>
        <v>0</v>
      </c>
      <c r="AD208" t="s">
        <v>353</v>
      </c>
    </row>
    <row r="209" spans="1:30" ht="12" customHeight="1" x14ac:dyDescent="0.2">
      <c r="A209" t="s">
        <v>382</v>
      </c>
      <c r="B209" s="1">
        <f t="shared" si="20"/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1">
        <f t="shared" si="21"/>
        <v>0</v>
      </c>
      <c r="AD209" t="s">
        <v>382</v>
      </c>
    </row>
    <row r="210" spans="1:30" x14ac:dyDescent="0.2">
      <c r="A210" t="s">
        <v>381</v>
      </c>
      <c r="B210" s="1">
        <f t="shared" si="20"/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1">
        <f t="shared" si="21"/>
        <v>0</v>
      </c>
      <c r="AD210" t="s">
        <v>381</v>
      </c>
    </row>
    <row r="211" spans="1:30" x14ac:dyDescent="0.2">
      <c r="A211" t="s">
        <v>399</v>
      </c>
      <c r="B211" s="1">
        <f t="shared" si="20"/>
        <v>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1">
        <f t="shared" si="21"/>
        <v>0</v>
      </c>
      <c r="AD211" t="s">
        <v>399</v>
      </c>
    </row>
    <row r="212" spans="1:30" x14ac:dyDescent="0.2">
      <c r="A212" t="s">
        <v>396</v>
      </c>
      <c r="B212" s="8">
        <f t="shared" si="20"/>
        <v>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1">
        <f t="shared" si="21"/>
        <v>0</v>
      </c>
      <c r="AD212" t="s">
        <v>396</v>
      </c>
    </row>
    <row r="213" spans="1:30" x14ac:dyDescent="0.2">
      <c r="A213" t="s">
        <v>57</v>
      </c>
      <c r="B213" s="1">
        <f t="shared" si="20"/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1">
        <f t="shared" si="21"/>
        <v>0</v>
      </c>
      <c r="AD213" t="s">
        <v>57</v>
      </c>
    </row>
    <row r="214" spans="1:30" x14ac:dyDescent="0.2">
      <c r="A214" s="5" t="s">
        <v>409</v>
      </c>
      <c r="B214" s="1">
        <f t="shared" si="20"/>
        <v>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1">
        <f t="shared" si="21"/>
        <v>0</v>
      </c>
      <c r="AD214" s="5" t="s">
        <v>409</v>
      </c>
    </row>
    <row r="215" spans="1:30" x14ac:dyDescent="0.2">
      <c r="A215" s="5" t="s">
        <v>392</v>
      </c>
      <c r="B215" s="1">
        <f t="shared" si="20"/>
        <v>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1">
        <f t="shared" si="21"/>
        <v>0</v>
      </c>
      <c r="AD215" s="5" t="s">
        <v>392</v>
      </c>
    </row>
    <row r="216" spans="1:30" x14ac:dyDescent="0.2">
      <c r="A216" t="s">
        <v>329</v>
      </c>
      <c r="B216" s="1">
        <f t="shared" si="20"/>
        <v>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1">
        <f t="shared" si="21"/>
        <v>0</v>
      </c>
      <c r="AD216" t="s">
        <v>329</v>
      </c>
    </row>
    <row r="217" spans="1:30" x14ac:dyDescent="0.2">
      <c r="A217" s="5" t="s">
        <v>398</v>
      </c>
      <c r="B217" s="8">
        <f t="shared" si="20"/>
        <v>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1">
        <f t="shared" si="21"/>
        <v>0</v>
      </c>
      <c r="AD217" s="5" t="s">
        <v>398</v>
      </c>
    </row>
    <row r="218" spans="1:30" x14ac:dyDescent="0.2">
      <c r="A218" s="5" t="s">
        <v>419</v>
      </c>
      <c r="B218" s="8">
        <f t="shared" si="20"/>
        <v>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1">
        <f t="shared" si="21"/>
        <v>0</v>
      </c>
      <c r="AD218" s="5" t="s">
        <v>419</v>
      </c>
    </row>
    <row r="219" spans="1:30" x14ac:dyDescent="0.2">
      <c r="A219" s="5" t="s">
        <v>420</v>
      </c>
      <c r="B219" s="8">
        <f t="shared" si="20"/>
        <v>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">
        <f t="shared" si="21"/>
        <v>0</v>
      </c>
      <c r="AD219" s="5" t="s">
        <v>420</v>
      </c>
    </row>
    <row r="220" spans="1:30" x14ac:dyDescent="0.2">
      <c r="A220" t="s">
        <v>364</v>
      </c>
      <c r="B220" s="1">
        <f t="shared" si="20"/>
        <v>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1">
        <f t="shared" si="21"/>
        <v>0</v>
      </c>
      <c r="AD220" t="s">
        <v>364</v>
      </c>
    </row>
    <row r="221" spans="1:30" x14ac:dyDescent="0.2">
      <c r="A221" s="5" t="s">
        <v>168</v>
      </c>
      <c r="B221" s="1">
        <f t="shared" si="20"/>
        <v>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1">
        <f t="shared" si="21"/>
        <v>0</v>
      </c>
      <c r="AD221" s="5" t="s">
        <v>168</v>
      </c>
    </row>
    <row r="222" spans="1:30" x14ac:dyDescent="0.2">
      <c r="A222" s="5" t="s">
        <v>422</v>
      </c>
      <c r="B222" s="1">
        <f t="shared" si="20"/>
        <v>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1">
        <f t="shared" si="21"/>
        <v>0</v>
      </c>
      <c r="AD222" s="5" t="s">
        <v>422</v>
      </c>
    </row>
    <row r="223" spans="1:30" x14ac:dyDescent="0.2">
      <c r="A223" s="5" t="s">
        <v>423</v>
      </c>
      <c r="B223" s="1">
        <f t="shared" si="20"/>
        <v>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1">
        <f t="shared" si="21"/>
        <v>0</v>
      </c>
      <c r="AD223" s="5" t="s">
        <v>423</v>
      </c>
    </row>
    <row r="224" spans="1:30" x14ac:dyDescent="0.2">
      <c r="A224" t="s">
        <v>355</v>
      </c>
      <c r="B224" s="1">
        <f t="shared" si="20"/>
        <v>0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1">
        <f t="shared" si="21"/>
        <v>0</v>
      </c>
      <c r="AD224" t="s">
        <v>355</v>
      </c>
    </row>
    <row r="225" spans="1:30" x14ac:dyDescent="0.2">
      <c r="A225" t="s">
        <v>63</v>
      </c>
      <c r="B225" s="8">
        <f t="shared" si="20"/>
        <v>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1">
        <f t="shared" si="21"/>
        <v>0</v>
      </c>
      <c r="AD225" t="s">
        <v>63</v>
      </c>
    </row>
    <row r="226" spans="1:30" x14ac:dyDescent="0.2">
      <c r="A226" t="s">
        <v>328</v>
      </c>
      <c r="B226" s="1">
        <f t="shared" ref="B226:B231" si="22">SUM(C226:AA226)</f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1">
        <f t="shared" ref="AB226:AB234" si="23">B226</f>
        <v>0</v>
      </c>
      <c r="AD226" t="s">
        <v>328</v>
      </c>
    </row>
    <row r="227" spans="1:30" x14ac:dyDescent="0.2">
      <c r="A227" t="s">
        <v>37</v>
      </c>
      <c r="B227" s="1">
        <f t="shared" si="22"/>
        <v>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1">
        <f t="shared" si="23"/>
        <v>0</v>
      </c>
      <c r="AD227" t="s">
        <v>37</v>
      </c>
    </row>
    <row r="228" spans="1:30" x14ac:dyDescent="0.2">
      <c r="A228" s="5" t="s">
        <v>48</v>
      </c>
      <c r="B228" s="1">
        <f t="shared" si="22"/>
        <v>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1">
        <f t="shared" si="23"/>
        <v>0</v>
      </c>
      <c r="AD228" s="5" t="s">
        <v>48</v>
      </c>
    </row>
    <row r="229" spans="1:30" x14ac:dyDescent="0.2">
      <c r="A229" t="s">
        <v>70</v>
      </c>
      <c r="B229" s="1">
        <f t="shared" si="22"/>
        <v>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1">
        <f t="shared" si="23"/>
        <v>0</v>
      </c>
      <c r="AD229" t="s">
        <v>70</v>
      </c>
    </row>
    <row r="230" spans="1:30" x14ac:dyDescent="0.2">
      <c r="A230" s="5" t="s">
        <v>373</v>
      </c>
      <c r="B230" s="1">
        <f t="shared" si="22"/>
        <v>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1">
        <f t="shared" si="23"/>
        <v>0</v>
      </c>
      <c r="AD230" s="5" t="s">
        <v>373</v>
      </c>
    </row>
    <row r="231" spans="1:30" x14ac:dyDescent="0.2">
      <c r="A231" t="s">
        <v>365</v>
      </c>
      <c r="B231" s="1">
        <f t="shared" si="22"/>
        <v>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1">
        <f t="shared" si="23"/>
        <v>0</v>
      </c>
      <c r="AD231" t="s">
        <v>365</v>
      </c>
    </row>
    <row r="232" spans="1:30" x14ac:dyDescent="0.2">
      <c r="A232" s="5" t="s">
        <v>366</v>
      </c>
      <c r="B232" s="1">
        <f t="shared" ref="B232:B234" si="24">SUM(C232:AA232)</f>
        <v>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1">
        <f t="shared" si="23"/>
        <v>0</v>
      </c>
      <c r="AD232" s="5" t="s">
        <v>366</v>
      </c>
    </row>
    <row r="233" spans="1:30" x14ac:dyDescent="0.2">
      <c r="A233" t="s">
        <v>369</v>
      </c>
      <c r="B233" s="1">
        <f t="shared" si="24"/>
        <v>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1">
        <f t="shared" si="23"/>
        <v>0</v>
      </c>
      <c r="AD233" t="s">
        <v>369</v>
      </c>
    </row>
    <row r="234" spans="1:30" x14ac:dyDescent="0.2">
      <c r="A234" t="s">
        <v>372</v>
      </c>
      <c r="B234" s="1">
        <f t="shared" si="24"/>
        <v>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1">
        <f t="shared" si="23"/>
        <v>0</v>
      </c>
      <c r="AD234" t="s">
        <v>371</v>
      </c>
    </row>
    <row r="235" spans="1:30" x14ac:dyDescent="0.2">
      <c r="A235" s="13" t="s">
        <v>443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30" x14ac:dyDescent="0.2">
      <c r="A236" s="6" t="s">
        <v>66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30" x14ac:dyDescent="0.2">
      <c r="A237" t="s">
        <v>29</v>
      </c>
      <c r="B237" s="1">
        <f>SUM(C237:AA237)</f>
        <v>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1">
        <f>B237</f>
        <v>0</v>
      </c>
      <c r="AD237" t="s">
        <v>29</v>
      </c>
    </row>
    <row r="238" spans="1:30" x14ac:dyDescent="0.2">
      <c r="A238" t="s">
        <v>42</v>
      </c>
      <c r="B238" s="1">
        <f>SUM(C238:AA238)</f>
        <v>0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12"/>
      <c r="X238" s="7"/>
      <c r="Y238" s="12"/>
      <c r="Z238" s="12"/>
      <c r="AA238" s="7"/>
      <c r="AB238" s="1">
        <f>B238</f>
        <v>0</v>
      </c>
      <c r="AD238" t="s">
        <v>42</v>
      </c>
    </row>
    <row r="239" spans="1:30" x14ac:dyDescent="0.2">
      <c r="A239" t="s">
        <v>69</v>
      </c>
      <c r="B239" s="1">
        <f>SUM(C239:AA239)</f>
        <v>0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">
        <f>B239</f>
        <v>0</v>
      </c>
      <c r="AD239" t="s">
        <v>69</v>
      </c>
    </row>
    <row r="240" spans="1:30" x14ac:dyDescent="0.2">
      <c r="A240" t="s">
        <v>62</v>
      </c>
      <c r="B240" s="1">
        <f>SUM(C240:AA240)</f>
        <v>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12"/>
      <c r="X240" s="7"/>
      <c r="Y240" s="12"/>
      <c r="Z240" s="12"/>
      <c r="AA240" s="7"/>
      <c r="AB240" s="1">
        <f>B240</f>
        <v>0</v>
      </c>
      <c r="AD240" t="s">
        <v>62</v>
      </c>
    </row>
    <row r="241" spans="1:30" x14ac:dyDescent="0.2">
      <c r="A241" t="s">
        <v>68</v>
      </c>
      <c r="B241" s="1">
        <f t="shared" ref="B241:B247" si="25">SUM(C241:AA241)</f>
        <v>0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1">
        <f t="shared" ref="AB241:AB247" si="26">B241</f>
        <v>0</v>
      </c>
      <c r="AD241" t="s">
        <v>68</v>
      </c>
    </row>
    <row r="242" spans="1:30" x14ac:dyDescent="0.2">
      <c r="A242" s="5" t="s">
        <v>336</v>
      </c>
      <c r="B242" s="1">
        <f t="shared" si="25"/>
        <v>0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12"/>
      <c r="X242" s="12"/>
      <c r="Y242" s="12"/>
      <c r="Z242" s="12"/>
      <c r="AA242" s="7"/>
      <c r="AB242" s="1">
        <f t="shared" si="26"/>
        <v>0</v>
      </c>
      <c r="AD242" s="5" t="s">
        <v>336</v>
      </c>
    </row>
    <row r="243" spans="1:30" x14ac:dyDescent="0.2">
      <c r="A243" t="s">
        <v>188</v>
      </c>
      <c r="B243" s="1">
        <f t="shared" si="25"/>
        <v>0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4"/>
      <c r="Y243" s="4"/>
      <c r="Z243" s="4"/>
      <c r="AA243" s="4"/>
      <c r="AB243" s="1">
        <f t="shared" si="26"/>
        <v>0</v>
      </c>
      <c r="AD243" t="s">
        <v>188</v>
      </c>
    </row>
    <row r="244" spans="1:30" x14ac:dyDescent="0.2">
      <c r="A244" t="s">
        <v>52</v>
      </c>
      <c r="B244" s="1">
        <f t="shared" si="25"/>
        <v>0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12"/>
      <c r="X244" s="7"/>
      <c r="Y244" s="7"/>
      <c r="Z244" s="7"/>
      <c r="AA244" s="7"/>
      <c r="AB244" s="1">
        <f t="shared" si="26"/>
        <v>0</v>
      </c>
      <c r="AD244" t="s">
        <v>52</v>
      </c>
    </row>
    <row r="245" spans="1:30" x14ac:dyDescent="0.2">
      <c r="A245" t="s">
        <v>337</v>
      </c>
      <c r="B245" s="1">
        <f t="shared" si="25"/>
        <v>0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4"/>
      <c r="Y245" s="4"/>
      <c r="Z245" s="4"/>
      <c r="AA245" s="4"/>
      <c r="AB245" s="1">
        <f t="shared" si="26"/>
        <v>0</v>
      </c>
      <c r="AD245" t="s">
        <v>337</v>
      </c>
    </row>
    <row r="246" spans="1:30" x14ac:dyDescent="0.2">
      <c r="A246" t="s">
        <v>36</v>
      </c>
      <c r="B246" s="1">
        <f t="shared" si="25"/>
        <v>0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1">
        <f t="shared" si="26"/>
        <v>0</v>
      </c>
      <c r="AD246" t="s">
        <v>36</v>
      </c>
    </row>
    <row r="247" spans="1:30" x14ac:dyDescent="0.2">
      <c r="A247" s="5" t="s">
        <v>339</v>
      </c>
      <c r="B247" s="1">
        <f t="shared" si="25"/>
        <v>0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">
        <f t="shared" si="26"/>
        <v>0</v>
      </c>
      <c r="AD247" s="5" t="s">
        <v>339</v>
      </c>
    </row>
    <row r="248" spans="1:30" x14ac:dyDescent="0.2">
      <c r="A248" s="5" t="s">
        <v>72</v>
      </c>
      <c r="B248" s="1">
        <f t="shared" ref="B248:B257" si="27">SUM(C248:AA248)</f>
        <v>0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2"/>
      <c r="X248" s="7"/>
      <c r="Y248" s="7"/>
      <c r="Z248" s="7"/>
      <c r="AA248" s="7"/>
      <c r="AB248" s="1">
        <f t="shared" ref="AB248:AB257" si="28">B248</f>
        <v>0</v>
      </c>
      <c r="AD248" s="5" t="s">
        <v>72</v>
      </c>
    </row>
    <row r="249" spans="1:30" x14ac:dyDescent="0.2">
      <c r="A249" s="5" t="s">
        <v>177</v>
      </c>
      <c r="B249" s="1">
        <f t="shared" si="27"/>
        <v>0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12"/>
      <c r="X249" s="12"/>
      <c r="Y249" s="12"/>
      <c r="Z249" s="12"/>
      <c r="AA249" s="7"/>
      <c r="AB249" s="1">
        <f t="shared" si="28"/>
        <v>0</v>
      </c>
      <c r="AD249" s="5" t="s">
        <v>177</v>
      </c>
    </row>
    <row r="250" spans="1:30" x14ac:dyDescent="0.2">
      <c r="A250" t="s">
        <v>179</v>
      </c>
      <c r="B250" s="1">
        <f t="shared" si="27"/>
        <v>0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12"/>
      <c r="X250" s="7"/>
      <c r="Y250" s="7"/>
      <c r="Z250" s="7"/>
      <c r="AA250" s="7"/>
      <c r="AB250" s="1">
        <f t="shared" si="28"/>
        <v>0</v>
      </c>
      <c r="AD250" t="s">
        <v>179</v>
      </c>
    </row>
    <row r="251" spans="1:30" x14ac:dyDescent="0.2">
      <c r="A251" s="5" t="s">
        <v>169</v>
      </c>
      <c r="B251" s="1">
        <f t="shared" si="27"/>
        <v>0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12"/>
      <c r="X251" s="12"/>
      <c r="Y251" s="12"/>
      <c r="Z251" s="12"/>
      <c r="AA251" s="7"/>
      <c r="AB251" s="1">
        <f t="shared" si="28"/>
        <v>0</v>
      </c>
      <c r="AD251" s="5" t="s">
        <v>169</v>
      </c>
    </row>
    <row r="252" spans="1:30" x14ac:dyDescent="0.2">
      <c r="A252" s="5" t="s">
        <v>183</v>
      </c>
      <c r="B252" s="1">
        <f t="shared" si="27"/>
        <v>0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12"/>
      <c r="X252" s="12"/>
      <c r="Y252" s="12"/>
      <c r="Z252" s="12"/>
      <c r="AA252" s="7"/>
      <c r="AB252" s="1">
        <f t="shared" si="28"/>
        <v>0</v>
      </c>
      <c r="AD252" s="5" t="s">
        <v>183</v>
      </c>
    </row>
    <row r="253" spans="1:30" x14ac:dyDescent="0.2">
      <c r="A253" t="s">
        <v>47</v>
      </c>
      <c r="B253" s="1">
        <f t="shared" si="27"/>
        <v>0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12"/>
      <c r="Y253" s="12"/>
      <c r="Z253" s="12"/>
      <c r="AA253" s="7"/>
      <c r="AB253" s="1">
        <f t="shared" si="28"/>
        <v>0</v>
      </c>
      <c r="AD253" t="s">
        <v>47</v>
      </c>
    </row>
    <row r="254" spans="1:30" x14ac:dyDescent="0.2">
      <c r="A254" s="5" t="s">
        <v>341</v>
      </c>
      <c r="B254" s="1">
        <f t="shared" si="27"/>
        <v>0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12"/>
      <c r="Y254" s="12"/>
      <c r="Z254" s="12"/>
      <c r="AA254" s="7"/>
      <c r="AB254" s="1">
        <f t="shared" si="28"/>
        <v>0</v>
      </c>
      <c r="AD254" s="5" t="s">
        <v>341</v>
      </c>
    </row>
    <row r="255" spans="1:30" x14ac:dyDescent="0.2">
      <c r="A255" s="5" t="s">
        <v>342</v>
      </c>
      <c r="B255" s="1">
        <f t="shared" si="27"/>
        <v>0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12"/>
      <c r="Y255" s="12"/>
      <c r="Z255" s="12"/>
      <c r="AA255" s="7"/>
      <c r="AB255" s="1">
        <f t="shared" si="28"/>
        <v>0</v>
      </c>
      <c r="AD255" s="5" t="s">
        <v>342</v>
      </c>
    </row>
    <row r="256" spans="1:30" x14ac:dyDescent="0.2">
      <c r="A256" s="5" t="s">
        <v>343</v>
      </c>
      <c r="B256" s="1">
        <f t="shared" si="27"/>
        <v>0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12"/>
      <c r="Y256" s="12"/>
      <c r="Z256" s="12"/>
      <c r="AA256" s="7"/>
      <c r="AB256" s="1">
        <f t="shared" si="28"/>
        <v>0</v>
      </c>
      <c r="AD256" s="5" t="s">
        <v>343</v>
      </c>
    </row>
    <row r="257" spans="1:30" x14ac:dyDescent="0.2">
      <c r="A257" t="s">
        <v>73</v>
      </c>
      <c r="B257" s="1">
        <f t="shared" si="27"/>
        <v>0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1">
        <f t="shared" si="28"/>
        <v>0</v>
      </c>
      <c r="AD257" t="s">
        <v>73</v>
      </c>
    </row>
    <row r="258" spans="1:30" x14ac:dyDescent="0.2">
      <c r="A258" t="s">
        <v>56</v>
      </c>
      <c r="B258" s="1">
        <f>SUM(C258:AA258)</f>
        <v>0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12"/>
      <c r="X258" s="12"/>
      <c r="Y258" s="12"/>
      <c r="Z258" s="12"/>
      <c r="AA258" s="7"/>
      <c r="AB258" s="1">
        <f>B258</f>
        <v>0</v>
      </c>
      <c r="AD258" t="s">
        <v>56</v>
      </c>
    </row>
    <row r="260" spans="1:30" x14ac:dyDescent="0.2">
      <c r="A260" t="s">
        <v>58</v>
      </c>
      <c r="B260" s="1">
        <f>SUM(C260:AA260)</f>
        <v>0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1">
        <f>B260</f>
        <v>0</v>
      </c>
      <c r="AD260" t="s">
        <v>58</v>
      </c>
    </row>
    <row r="264" spans="1:30" x14ac:dyDescent="0.2">
      <c r="A264" s="5" t="s">
        <v>61</v>
      </c>
      <c r="B264" s="1">
        <f>SUM(C264:AA264)</f>
        <v>0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1">
        <f>B264</f>
        <v>0</v>
      </c>
      <c r="AD264" s="5" t="s">
        <v>61</v>
      </c>
    </row>
    <row r="265" spans="1:30" x14ac:dyDescent="0.2">
      <c r="A265" s="5" t="s">
        <v>62</v>
      </c>
      <c r="B265" s="1">
        <f>SUM(C265:AA265)</f>
        <v>0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12"/>
      <c r="X265" s="12"/>
      <c r="Y265" s="12"/>
      <c r="Z265" s="12"/>
      <c r="AA265" s="7"/>
      <c r="AB265" s="1">
        <f>B265</f>
        <v>0</v>
      </c>
      <c r="AD265" s="5" t="s">
        <v>62</v>
      </c>
    </row>
    <row r="267" spans="1:30" x14ac:dyDescent="0.2">
      <c r="A267" s="5" t="s">
        <v>163</v>
      </c>
      <c r="B267" s="1">
        <f>SUM(C267:AA267)</f>
        <v>0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12"/>
      <c r="Y267" s="12"/>
      <c r="Z267" s="12"/>
      <c r="AA267" s="7"/>
      <c r="AB267" s="1">
        <f>B267</f>
        <v>0</v>
      </c>
      <c r="AD267" s="5" t="s">
        <v>163</v>
      </c>
    </row>
    <row r="271" spans="1:30" x14ac:dyDescent="0.2">
      <c r="A271" s="5" t="s">
        <v>170</v>
      </c>
      <c r="B271" s="1">
        <f>SUM(C271:AA271)</f>
        <v>0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2"/>
      <c r="X271" s="12"/>
      <c r="Y271" s="12"/>
      <c r="Z271" s="12"/>
      <c r="AA271" s="7"/>
      <c r="AB271" s="1">
        <f>B271</f>
        <v>0</v>
      </c>
      <c r="AD271" s="5" t="s">
        <v>170</v>
      </c>
    </row>
    <row r="272" spans="1:30" x14ac:dyDescent="0.2">
      <c r="A272" s="5" t="s">
        <v>84</v>
      </c>
      <c r="B272" s="1">
        <f>SUM(C272:AA272)</f>
        <v>0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2"/>
      <c r="X272" s="12"/>
      <c r="Y272" s="12"/>
      <c r="Z272" s="12"/>
      <c r="AA272" s="7"/>
      <c r="AB272" s="1">
        <f>B272</f>
        <v>0</v>
      </c>
      <c r="AD272" s="5" t="s">
        <v>84</v>
      </c>
    </row>
    <row r="273" spans="1:30" x14ac:dyDescent="0.2">
      <c r="A273" s="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2"/>
      <c r="X273" s="7"/>
      <c r="Y273" s="12"/>
      <c r="Z273" s="12"/>
      <c r="AA273" s="7"/>
      <c r="AB273" s="1"/>
      <c r="AD273" s="5"/>
    </row>
    <row r="274" spans="1:30" x14ac:dyDescent="0.2"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2"/>
      <c r="X274" s="12"/>
      <c r="Y274" s="12"/>
      <c r="Z274" s="12"/>
      <c r="AA274" s="7"/>
    </row>
    <row r="275" spans="1:30" x14ac:dyDescent="0.2">
      <c r="A275" s="13" t="s">
        <v>171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2"/>
      <c r="X275" s="12"/>
      <c r="Y275" s="12"/>
      <c r="Z275" s="12"/>
      <c r="AA275" s="7"/>
    </row>
    <row r="276" spans="1:30" x14ac:dyDescent="0.2">
      <c r="A276" s="6" t="s">
        <v>66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2"/>
      <c r="X276" s="12"/>
      <c r="Y276" s="12"/>
      <c r="Z276" s="12"/>
      <c r="AA276" s="7"/>
    </row>
    <row r="277" spans="1:30" x14ac:dyDescent="0.2"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2"/>
      <c r="X277" s="12"/>
      <c r="Y277" s="12"/>
      <c r="Z277" s="12"/>
      <c r="AA277" s="7"/>
    </row>
    <row r="278" spans="1:30" x14ac:dyDescent="0.2"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2"/>
      <c r="X278" s="12"/>
      <c r="Y278" s="12"/>
      <c r="Z278" s="12"/>
      <c r="AA278" s="7"/>
    </row>
    <row r="279" spans="1:30" x14ac:dyDescent="0.2"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2"/>
      <c r="X279" s="12"/>
      <c r="Y279" s="12"/>
      <c r="Z279" s="12"/>
      <c r="AA279" s="7"/>
    </row>
    <row r="282" spans="1:30" x14ac:dyDescent="0.2">
      <c r="B282" s="1">
        <f>SUM(C282:AA282)</f>
        <v>0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2"/>
      <c r="X282" s="7"/>
      <c r="Y282" s="7"/>
      <c r="Z282" s="7"/>
      <c r="AA282" s="7"/>
      <c r="AB282" s="1"/>
    </row>
    <row r="283" spans="1:30" x14ac:dyDescent="0.2"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2"/>
      <c r="X283" s="12"/>
      <c r="Y283" s="12"/>
      <c r="Z283" s="12"/>
      <c r="AA283" s="7"/>
    </row>
    <row r="284" spans="1:30" x14ac:dyDescent="0.2"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2"/>
      <c r="X284" s="12"/>
      <c r="Y284" s="12"/>
      <c r="Z284" s="12"/>
      <c r="AA284" s="7"/>
    </row>
    <row r="289" spans="1:30" x14ac:dyDescent="0.2">
      <c r="P289" s="8"/>
      <c r="Q289" s="8"/>
      <c r="R289" s="8"/>
      <c r="V289" s="8"/>
      <c r="W289" s="9"/>
      <c r="X289" s="9"/>
      <c r="Y289" s="9"/>
      <c r="Z289" s="9"/>
      <c r="AA289" s="8"/>
    </row>
    <row r="292" spans="1:30" x14ac:dyDescent="0.2">
      <c r="P292" s="8"/>
      <c r="Q292" s="8"/>
      <c r="R292" s="8"/>
      <c r="V292" s="8"/>
      <c r="W292" s="9"/>
      <c r="X292" s="9"/>
      <c r="Y292" s="9"/>
      <c r="Z292" s="9"/>
      <c r="AA292" s="8"/>
    </row>
    <row r="296" spans="1:30" x14ac:dyDescent="0.2">
      <c r="P296" s="8"/>
      <c r="Q296" s="8"/>
      <c r="R296" s="8"/>
      <c r="V296" s="8"/>
      <c r="W296" s="9"/>
      <c r="X296" s="9"/>
      <c r="Y296" s="9"/>
      <c r="Z296" s="9"/>
      <c r="AA296" s="8"/>
      <c r="AB296" s="1"/>
    </row>
    <row r="298" spans="1:30" x14ac:dyDescent="0.2">
      <c r="A298" t="s">
        <v>71</v>
      </c>
      <c r="B298" s="1">
        <f>SUM(C298:AA298)</f>
        <v>0</v>
      </c>
      <c r="P298" s="8"/>
      <c r="Q298" s="8"/>
      <c r="R298" s="8"/>
      <c r="V298" s="8"/>
      <c r="W298" s="9"/>
      <c r="X298" s="9"/>
      <c r="Y298" s="8"/>
      <c r="Z298" s="8"/>
      <c r="AA298" s="8"/>
      <c r="AB298" s="1">
        <f>B298</f>
        <v>0</v>
      </c>
      <c r="AD298" t="s">
        <v>71</v>
      </c>
    </row>
    <row r="302" spans="1:30" x14ac:dyDescent="0.2">
      <c r="P302" s="8"/>
      <c r="Q302" s="8"/>
      <c r="R302" s="8"/>
      <c r="V302" s="8"/>
      <c r="W302" s="9"/>
      <c r="X302" s="9"/>
      <c r="Y302" s="9"/>
      <c r="Z302" s="9"/>
      <c r="AA302" s="8"/>
      <c r="AB302" s="1"/>
    </row>
    <row r="305" spans="1:30" x14ac:dyDescent="0.2">
      <c r="P305" s="8"/>
      <c r="Q305" s="8"/>
      <c r="R305" s="8"/>
      <c r="V305" s="8"/>
      <c r="W305" s="9"/>
      <c r="X305" s="9"/>
      <c r="Y305" s="9"/>
      <c r="Z305" s="9"/>
      <c r="AA305" s="8"/>
    </row>
    <row r="309" spans="1:30" x14ac:dyDescent="0.2">
      <c r="A309" t="s">
        <v>74</v>
      </c>
      <c r="B309" s="1">
        <f>SUM(C309:AA309)</f>
        <v>0</v>
      </c>
      <c r="P309" s="8"/>
      <c r="Q309" s="8"/>
      <c r="R309" s="8"/>
      <c r="W309" s="1"/>
      <c r="X309" s="1"/>
      <c r="Y309" s="1"/>
      <c r="Z309" s="1"/>
      <c r="AB309" s="1">
        <f>B309</f>
        <v>0</v>
      </c>
      <c r="AD309" t="s">
        <v>74</v>
      </c>
    </row>
    <row r="311" spans="1:30" x14ac:dyDescent="0.2">
      <c r="A311" t="s">
        <v>75</v>
      </c>
      <c r="B311" s="1">
        <f>SUM(C311:AA311)</f>
        <v>0</v>
      </c>
      <c r="P311" s="8"/>
      <c r="Q311" s="8"/>
      <c r="R311" s="8"/>
      <c r="AB311" s="1"/>
    </row>
    <row r="312" spans="1:30" x14ac:dyDescent="0.2">
      <c r="P312" s="8"/>
      <c r="Q312" s="8"/>
      <c r="R312" s="8"/>
      <c r="W312" s="1"/>
      <c r="AB312" s="1"/>
    </row>
    <row r="314" spans="1:30" x14ac:dyDescent="0.2">
      <c r="A314" s="5" t="s">
        <v>76</v>
      </c>
      <c r="B314" s="1">
        <f>SUM(C314:AA314)</f>
        <v>0</v>
      </c>
      <c r="P314" s="8"/>
      <c r="Q314" s="8"/>
      <c r="R314" s="8"/>
      <c r="Y314" s="1"/>
      <c r="Z314" s="1"/>
      <c r="AB314" s="1">
        <f>B314</f>
        <v>0</v>
      </c>
      <c r="AD314" s="5" t="s">
        <v>76</v>
      </c>
    </row>
    <row r="317" spans="1:30" x14ac:dyDescent="0.2">
      <c r="A317" s="5" t="s">
        <v>78</v>
      </c>
      <c r="B317" s="1">
        <f>SUM(C317:AA317)</f>
        <v>0</v>
      </c>
      <c r="AB317" s="1">
        <f>B317</f>
        <v>0</v>
      </c>
      <c r="AD317" s="5" t="s">
        <v>78</v>
      </c>
    </row>
    <row r="319" spans="1:30" x14ac:dyDescent="0.2">
      <c r="AB319" s="1"/>
    </row>
    <row r="320" spans="1:30" x14ac:dyDescent="0.2">
      <c r="A320" t="s">
        <v>79</v>
      </c>
      <c r="B320" s="1">
        <f>SUM(C320:AA320)</f>
        <v>0</v>
      </c>
      <c r="W320" s="1"/>
      <c r="X320" s="1"/>
      <c r="Y320" s="1"/>
      <c r="Z320" s="1"/>
      <c r="AB320" s="1">
        <f>B320</f>
        <v>0</v>
      </c>
      <c r="AD320" t="s">
        <v>79</v>
      </c>
    </row>
    <row r="326" spans="1:30" x14ac:dyDescent="0.2">
      <c r="A326" t="s">
        <v>82</v>
      </c>
      <c r="B326" s="1">
        <f>SUM(C326:AA326)</f>
        <v>0</v>
      </c>
      <c r="W326" s="1"/>
      <c r="X326" s="1"/>
      <c r="Y326" s="1"/>
      <c r="Z326" s="1"/>
      <c r="AB326" s="1">
        <f>B326</f>
        <v>0</v>
      </c>
      <c r="AD326" t="s">
        <v>82</v>
      </c>
    </row>
    <row r="328" spans="1:30" x14ac:dyDescent="0.2">
      <c r="A328" t="s">
        <v>83</v>
      </c>
      <c r="B328" s="1">
        <f>SUM(C328:AA328)</f>
        <v>0</v>
      </c>
      <c r="AB328" s="1">
        <f>B328</f>
        <v>0</v>
      </c>
      <c r="AD328" t="s">
        <v>83</v>
      </c>
    </row>
    <row r="334" spans="1:30" x14ac:dyDescent="0.2">
      <c r="AB334" s="1"/>
    </row>
    <row r="335" spans="1:30" x14ac:dyDescent="0.2">
      <c r="A335" s="3" t="s">
        <v>65</v>
      </c>
    </row>
    <row r="336" spans="1:30" x14ac:dyDescent="0.2">
      <c r="A336" s="6" t="s">
        <v>66</v>
      </c>
    </row>
    <row r="359" spans="23:28" x14ac:dyDescent="0.2">
      <c r="W359" s="1"/>
      <c r="X359" s="1"/>
      <c r="Y359" s="1"/>
      <c r="Z359" s="1"/>
      <c r="AB359" s="1"/>
    </row>
    <row r="371" spans="1:30" x14ac:dyDescent="0.2">
      <c r="A371" t="s">
        <v>86</v>
      </c>
      <c r="B371" s="1">
        <f>SUM(C371:AA371)</f>
        <v>0</v>
      </c>
      <c r="W371" s="1"/>
      <c r="X371" s="1"/>
      <c r="Y371" s="1"/>
      <c r="Z371" s="1"/>
      <c r="AB371" s="1">
        <f>B371</f>
        <v>0</v>
      </c>
      <c r="AD371" t="s">
        <v>86</v>
      </c>
    </row>
    <row r="372" spans="1:30" x14ac:dyDescent="0.2">
      <c r="A372" t="s">
        <v>87</v>
      </c>
      <c r="B372" s="1">
        <f>SUM(C372:AA372)</f>
        <v>0</v>
      </c>
      <c r="AB372" s="1">
        <f>B372</f>
        <v>0</v>
      </c>
      <c r="AD372" t="s">
        <v>87</v>
      </c>
    </row>
    <row r="375" spans="1:30" x14ac:dyDescent="0.2">
      <c r="A375" t="s">
        <v>88</v>
      </c>
      <c r="B375" s="1">
        <f>SUM(C375:AA375)</f>
        <v>0</v>
      </c>
      <c r="Y375" s="1"/>
      <c r="Z375" s="1"/>
      <c r="AB375" s="1">
        <f>B375</f>
        <v>0</v>
      </c>
      <c r="AD375" t="s">
        <v>88</v>
      </c>
    </row>
    <row r="377" spans="1:30" x14ac:dyDescent="0.2">
      <c r="A377" t="s">
        <v>89</v>
      </c>
      <c r="B377" s="1">
        <f>SUM(C377:AA377)</f>
        <v>0</v>
      </c>
      <c r="AB377" s="1">
        <f>B377</f>
        <v>0</v>
      </c>
      <c r="AD377" t="s">
        <v>89</v>
      </c>
    </row>
    <row r="380" spans="1:30" x14ac:dyDescent="0.2">
      <c r="A380" t="s">
        <v>91</v>
      </c>
      <c r="B380" s="1">
        <f>SUM(C380:AA380)</f>
        <v>0</v>
      </c>
      <c r="AB380" s="1">
        <f>B380</f>
        <v>0</v>
      </c>
      <c r="AD380" t="s">
        <v>91</v>
      </c>
    </row>
    <row r="383" spans="1:30" x14ac:dyDescent="0.2">
      <c r="A383" s="5" t="s">
        <v>92</v>
      </c>
      <c r="B383" s="1">
        <f t="shared" ref="B383:B387" si="29">SUM(C383:AA383)</f>
        <v>0</v>
      </c>
      <c r="AB383" s="1">
        <f>B383</f>
        <v>0</v>
      </c>
      <c r="AD383" s="5" t="s">
        <v>92</v>
      </c>
    </row>
    <row r="384" spans="1:30" x14ac:dyDescent="0.2">
      <c r="A384" t="s">
        <v>93</v>
      </c>
      <c r="B384" s="1">
        <f t="shared" si="29"/>
        <v>0</v>
      </c>
      <c r="AB384" s="1">
        <f>B384</f>
        <v>0</v>
      </c>
      <c r="AD384" t="s">
        <v>93</v>
      </c>
    </row>
    <row r="385" spans="1:30" x14ac:dyDescent="0.2">
      <c r="A385" t="s">
        <v>75</v>
      </c>
      <c r="B385" s="1">
        <f t="shared" si="29"/>
        <v>0</v>
      </c>
      <c r="Y385" s="1"/>
      <c r="Z385" s="1"/>
      <c r="AB385" s="1">
        <f>B385</f>
        <v>0</v>
      </c>
      <c r="AD385" t="s">
        <v>75</v>
      </c>
    </row>
    <row r="387" spans="1:30" x14ac:dyDescent="0.2">
      <c r="A387" s="5" t="s">
        <v>94</v>
      </c>
      <c r="B387" s="1">
        <f t="shared" si="29"/>
        <v>0</v>
      </c>
      <c r="W387" s="1"/>
      <c r="X387" s="1"/>
      <c r="Y387" s="1"/>
      <c r="Z387" s="1"/>
      <c r="AB387" s="1">
        <f>B387</f>
        <v>0</v>
      </c>
      <c r="AD387" s="5" t="s">
        <v>94</v>
      </c>
    </row>
    <row r="388" spans="1:30" x14ac:dyDescent="0.2">
      <c r="A388" s="3" t="s">
        <v>65</v>
      </c>
    </row>
    <row r="397" spans="1:30" x14ac:dyDescent="0.2">
      <c r="W397" s="1"/>
      <c r="X397" s="1"/>
      <c r="Y397" s="1"/>
      <c r="Z397" s="1"/>
      <c r="AB397" s="1"/>
    </row>
    <row r="398" spans="1:30" x14ac:dyDescent="0.2">
      <c r="W398" s="1"/>
      <c r="X398" s="1"/>
      <c r="Y398" s="1"/>
      <c r="Z398" s="1"/>
      <c r="AB398" s="1"/>
    </row>
    <row r="401" spans="23:28" x14ac:dyDescent="0.2">
      <c r="AB401" s="1"/>
    </row>
    <row r="402" spans="23:28" x14ac:dyDescent="0.2">
      <c r="W402" s="1"/>
      <c r="X402" s="1"/>
      <c r="Y402" s="1"/>
      <c r="Z402" s="1"/>
      <c r="AB402" s="1"/>
    </row>
    <row r="405" spans="23:28" x14ac:dyDescent="0.2">
      <c r="AB405" s="1"/>
    </row>
    <row r="406" spans="23:28" x14ac:dyDescent="0.2">
      <c r="W406" s="1"/>
      <c r="X406" s="1"/>
      <c r="Y406" s="1"/>
      <c r="Z406" s="1"/>
      <c r="AB406" s="1"/>
    </row>
    <row r="411" spans="23:28" x14ac:dyDescent="0.2">
      <c r="AB411" s="1"/>
    </row>
    <row r="412" spans="23:28" x14ac:dyDescent="0.2">
      <c r="AB412" s="1"/>
    </row>
    <row r="414" spans="23:28" x14ac:dyDescent="0.2">
      <c r="AB414" s="1"/>
    </row>
    <row r="415" spans="23:28" x14ac:dyDescent="0.2">
      <c r="AB415" s="1"/>
    </row>
    <row r="416" spans="23:28" x14ac:dyDescent="0.2">
      <c r="W416" s="1"/>
      <c r="X416" s="1"/>
      <c r="Y416" s="1"/>
      <c r="Z416" s="1"/>
      <c r="AB416" s="1"/>
    </row>
    <row r="418" spans="23:28" x14ac:dyDescent="0.2">
      <c r="AB418" s="1"/>
    </row>
    <row r="419" spans="23:28" x14ac:dyDescent="0.2">
      <c r="AB419" s="1"/>
    </row>
    <row r="420" spans="23:28" x14ac:dyDescent="0.2">
      <c r="W420" s="1"/>
      <c r="X420" s="1"/>
      <c r="Y420" s="1"/>
      <c r="Z420" s="1"/>
      <c r="AB420" s="1"/>
    </row>
    <row r="428" spans="23:28" x14ac:dyDescent="0.2">
      <c r="W428" s="1"/>
      <c r="X428" s="1"/>
      <c r="Y428" s="1"/>
      <c r="Z428" s="1"/>
      <c r="AB428" s="1"/>
    </row>
    <row r="429" spans="23:28" x14ac:dyDescent="0.2">
      <c r="W429" s="1"/>
      <c r="X429" s="1"/>
      <c r="Y429" s="1"/>
      <c r="Z429" s="1"/>
      <c r="AB429" s="1"/>
    </row>
    <row r="432" spans="23:28" x14ac:dyDescent="0.2">
      <c r="Y432" s="1"/>
      <c r="Z432" s="1"/>
      <c r="AB432" s="1"/>
    </row>
    <row r="434" spans="23:28" x14ac:dyDescent="0.2">
      <c r="W434" s="1"/>
      <c r="X434" s="1"/>
      <c r="Y434" s="1"/>
      <c r="Z434" s="1"/>
      <c r="AB434" s="1"/>
    </row>
    <row r="435" spans="23:28" x14ac:dyDescent="0.2">
      <c r="W435" s="1"/>
      <c r="X435" s="1"/>
      <c r="Y435" s="1"/>
      <c r="Z435" s="1"/>
      <c r="AB435" s="1"/>
    </row>
    <row r="436" spans="23:28" x14ac:dyDescent="0.2">
      <c r="W436" s="1"/>
      <c r="X436" s="1"/>
      <c r="Y436" s="1"/>
      <c r="Z436" s="1"/>
      <c r="AB436" s="1"/>
    </row>
    <row r="437" spans="23:28" x14ac:dyDescent="0.2">
      <c r="W437" s="1"/>
      <c r="X437" s="1"/>
      <c r="Y437" s="1"/>
      <c r="Z437" s="1"/>
      <c r="AB437" s="1"/>
    </row>
    <row r="438" spans="23:28" x14ac:dyDescent="0.2">
      <c r="W438" s="1"/>
      <c r="X438" s="1"/>
      <c r="Y438" s="1"/>
      <c r="Z438" s="1"/>
      <c r="AB438" s="1"/>
    </row>
    <row r="439" spans="23:28" x14ac:dyDescent="0.2">
      <c r="W439" s="1"/>
      <c r="X439" s="1"/>
      <c r="Y439" s="1"/>
      <c r="Z439" s="1"/>
      <c r="AB439" s="1"/>
    </row>
    <row r="440" spans="23:28" x14ac:dyDescent="0.2">
      <c r="W440" s="1"/>
      <c r="X440" s="1"/>
      <c r="Y440" s="1"/>
      <c r="Z440" s="1"/>
      <c r="AB440" s="1"/>
    </row>
    <row r="442" spans="23:28" x14ac:dyDescent="0.2">
      <c r="AB442" s="1"/>
    </row>
    <row r="444" spans="23:28" x14ac:dyDescent="0.2">
      <c r="W444" s="1"/>
      <c r="X444" s="1"/>
      <c r="Y444" s="1"/>
      <c r="Z444" s="1"/>
      <c r="AB444" s="1"/>
    </row>
    <row r="445" spans="23:28" x14ac:dyDescent="0.2">
      <c r="W445" s="1"/>
      <c r="X445" s="1"/>
      <c r="Y445" s="1"/>
      <c r="Z445" s="1"/>
      <c r="AB445" s="1"/>
    </row>
    <row r="449" spans="23:28" x14ac:dyDescent="0.2">
      <c r="W449" s="1"/>
      <c r="X449" s="1"/>
      <c r="Y449" s="1"/>
      <c r="Z449" s="1"/>
      <c r="AB449" s="1"/>
    </row>
    <row r="451" spans="23:28" x14ac:dyDescent="0.2">
      <c r="W451" s="1"/>
      <c r="X451" s="1"/>
      <c r="Y451" s="1"/>
      <c r="Z451" s="1"/>
      <c r="AB451" s="1"/>
    </row>
    <row r="454" spans="23:28" x14ac:dyDescent="0.2">
      <c r="W454" s="1"/>
      <c r="X454" s="1"/>
      <c r="Y454" s="1"/>
      <c r="Z454" s="1"/>
      <c r="AB454" s="1"/>
    </row>
    <row r="456" spans="23:28" x14ac:dyDescent="0.2">
      <c r="W456" s="1"/>
      <c r="X456" s="1"/>
      <c r="Y456" s="1"/>
      <c r="Z456" s="1"/>
      <c r="AB456" s="1"/>
    </row>
    <row r="458" spans="23:28" x14ac:dyDescent="0.2">
      <c r="W458" s="1"/>
      <c r="X458" s="1"/>
      <c r="Y458" s="1"/>
      <c r="Z458" s="1"/>
      <c r="AB458" s="1"/>
    </row>
    <row r="460" spans="23:28" x14ac:dyDescent="0.2">
      <c r="W460" s="1"/>
      <c r="X460" s="1"/>
      <c r="Y460" s="1"/>
      <c r="Z460" s="1"/>
      <c r="AB460" s="1"/>
    </row>
    <row r="463" spans="23:28" x14ac:dyDescent="0.2">
      <c r="W463" s="1"/>
      <c r="X463" s="1"/>
      <c r="Y463" s="1"/>
      <c r="Z463" s="1"/>
      <c r="AB463" s="1"/>
    </row>
    <row r="465" spans="23:28" x14ac:dyDescent="0.2">
      <c r="W465" s="1"/>
      <c r="X465" s="1"/>
      <c r="Y465" s="1"/>
      <c r="Z465" s="1"/>
      <c r="AB465" s="1"/>
    </row>
    <row r="466" spans="23:28" x14ac:dyDescent="0.2">
      <c r="W466" s="1"/>
      <c r="X466" s="1"/>
      <c r="Y466" s="1"/>
      <c r="Z466" s="1"/>
      <c r="AB466" s="1"/>
    </row>
    <row r="467" spans="23:28" x14ac:dyDescent="0.2">
      <c r="W467" s="1"/>
      <c r="X467" s="1"/>
      <c r="Y467" s="1"/>
      <c r="Z467" s="1"/>
      <c r="AB467" s="1"/>
    </row>
    <row r="468" spans="23:28" x14ac:dyDescent="0.2">
      <c r="W468" s="1"/>
      <c r="X468" s="1"/>
      <c r="Y468" s="1"/>
      <c r="Z468" s="1"/>
      <c r="AB468" s="1"/>
    </row>
    <row r="469" spans="23:28" x14ac:dyDescent="0.2">
      <c r="W469" s="1"/>
      <c r="X469" s="1"/>
      <c r="Y469" s="1"/>
      <c r="Z469" s="1"/>
      <c r="AB469" s="1"/>
    </row>
    <row r="471" spans="23:28" x14ac:dyDescent="0.2">
      <c r="W471" s="1"/>
      <c r="X471" s="1"/>
      <c r="Y471" s="1"/>
      <c r="Z471" s="1"/>
      <c r="AB471" s="1"/>
    </row>
    <row r="473" spans="23:28" x14ac:dyDescent="0.2">
      <c r="W473" s="1"/>
      <c r="X473" s="1"/>
      <c r="Y473" s="1"/>
      <c r="Z473" s="1"/>
      <c r="AB473" s="1"/>
    </row>
    <row r="474" spans="23:28" x14ac:dyDescent="0.2">
      <c r="W474" s="1"/>
      <c r="X474" s="1"/>
      <c r="Y474" s="1"/>
      <c r="Z474" s="1"/>
      <c r="AB474" s="1"/>
    </row>
    <row r="477" spans="23:28" x14ac:dyDescent="0.2">
      <c r="W477" s="1"/>
      <c r="X477" s="1"/>
      <c r="Y477" s="1"/>
      <c r="Z477" s="1"/>
      <c r="AB477" s="1"/>
    </row>
    <row r="480" spans="23:28" x14ac:dyDescent="0.2">
      <c r="X480" s="1"/>
      <c r="Y480" s="1"/>
      <c r="Z480" s="1"/>
      <c r="AB480" s="1"/>
    </row>
    <row r="482" spans="24:28" x14ac:dyDescent="0.2">
      <c r="AB482" s="1"/>
    </row>
    <row r="483" spans="24:28" x14ac:dyDescent="0.2">
      <c r="AB483" s="1"/>
    </row>
    <row r="485" spans="24:28" x14ac:dyDescent="0.2">
      <c r="X485" s="1"/>
      <c r="Y485" s="1"/>
      <c r="Z485" s="1"/>
      <c r="AB485" s="1"/>
    </row>
    <row r="486" spans="24:28" x14ac:dyDescent="0.2">
      <c r="AB486" s="1"/>
    </row>
    <row r="487" spans="24:28" x14ac:dyDescent="0.2">
      <c r="X487" s="1"/>
      <c r="Y487" s="1"/>
      <c r="Z487" s="1"/>
      <c r="AB487" s="1"/>
    </row>
    <row r="488" spans="24:28" x14ac:dyDescent="0.2">
      <c r="X488" s="1"/>
      <c r="Y488" s="1"/>
      <c r="Z488" s="1"/>
      <c r="AB488" s="1"/>
    </row>
    <row r="490" spans="24:28" x14ac:dyDescent="0.2">
      <c r="X490" s="1"/>
      <c r="Y490" s="1"/>
      <c r="Z490" s="1"/>
      <c r="AB490" s="1"/>
    </row>
    <row r="493" spans="24:28" x14ac:dyDescent="0.2">
      <c r="AB493" s="1"/>
    </row>
    <row r="494" spans="24:28" x14ac:dyDescent="0.2">
      <c r="AB494" s="1"/>
    </row>
    <row r="495" spans="24:28" x14ac:dyDescent="0.2">
      <c r="AB495" s="1"/>
    </row>
    <row r="496" spans="24:28" x14ac:dyDescent="0.2">
      <c r="AB496" s="1"/>
    </row>
    <row r="497" spans="1:28" x14ac:dyDescent="0.2">
      <c r="AB497" s="1"/>
    </row>
    <row r="498" spans="1:28" x14ac:dyDescent="0.2">
      <c r="AB498" s="1"/>
    </row>
    <row r="499" spans="1:28" x14ac:dyDescent="0.2">
      <c r="AB499" s="1"/>
    </row>
    <row r="500" spans="1:28" x14ac:dyDescent="0.2">
      <c r="AB500" s="1"/>
    </row>
    <row r="501" spans="1:28" x14ac:dyDescent="0.2">
      <c r="X501" s="1"/>
      <c r="Y501" s="1"/>
      <c r="Z501" s="1"/>
      <c r="AB501" s="1"/>
    </row>
    <row r="507" spans="1:28" x14ac:dyDescent="0.2">
      <c r="AB507" s="1"/>
    </row>
    <row r="508" spans="1:28" x14ac:dyDescent="0.2">
      <c r="A508" s="5"/>
      <c r="AB508" s="1"/>
    </row>
    <row r="509" spans="1:28" x14ac:dyDescent="0.2">
      <c r="AB509" s="1"/>
    </row>
    <row r="510" spans="1:28" x14ac:dyDescent="0.2">
      <c r="AB510" s="1"/>
    </row>
    <row r="511" spans="1:28" x14ac:dyDescent="0.2">
      <c r="A511" s="5"/>
      <c r="W511" s="1"/>
      <c r="X511" s="1"/>
      <c r="Y511" s="1"/>
      <c r="Z511" s="1"/>
      <c r="AB511" s="1"/>
    </row>
    <row r="513" spans="23:28" x14ac:dyDescent="0.2">
      <c r="W513" s="1"/>
      <c r="X513" s="1"/>
      <c r="Y513" s="1"/>
      <c r="Z513" s="1"/>
      <c r="AB513" s="1"/>
    </row>
    <row r="516" spans="23:28" x14ac:dyDescent="0.2">
      <c r="W516" s="1"/>
      <c r="X516" s="1"/>
      <c r="Y516" s="1"/>
      <c r="Z516" s="1"/>
      <c r="AB516" s="1"/>
    </row>
    <row r="517" spans="23:28" x14ac:dyDescent="0.2">
      <c r="W517" s="1"/>
      <c r="X517" s="1"/>
      <c r="Y517" s="1"/>
      <c r="Z517" s="1"/>
      <c r="AB517" s="1"/>
    </row>
    <row r="518" spans="23:28" x14ac:dyDescent="0.2">
      <c r="W518" s="1"/>
      <c r="X518" s="1"/>
      <c r="Y518" s="1"/>
      <c r="Z518" s="1"/>
      <c r="AB518" s="1"/>
    </row>
    <row r="519" spans="23:28" x14ac:dyDescent="0.2">
      <c r="W519" s="1"/>
      <c r="X519" s="1"/>
      <c r="Y519" s="1"/>
      <c r="Z519" s="1"/>
      <c r="AB519" s="1"/>
    </row>
    <row r="520" spans="23:28" x14ac:dyDescent="0.2">
      <c r="W520" s="1"/>
      <c r="X520" s="1"/>
      <c r="Y520" s="1"/>
      <c r="Z520" s="1"/>
      <c r="AB520" s="1"/>
    </row>
    <row r="521" spans="23:28" x14ac:dyDescent="0.2">
      <c r="W521" s="1"/>
      <c r="X521" s="1"/>
      <c r="Y521" s="1"/>
      <c r="Z521" s="1"/>
      <c r="AB521" s="1"/>
    </row>
    <row r="522" spans="23:28" x14ac:dyDescent="0.2">
      <c r="W522" s="1"/>
      <c r="X522" s="1"/>
      <c r="Y522" s="1"/>
      <c r="Z522" s="1"/>
      <c r="AB522" s="1"/>
    </row>
    <row r="523" spans="23:28" x14ac:dyDescent="0.2">
      <c r="W523" s="1"/>
      <c r="X523" s="1"/>
      <c r="Y523" s="1"/>
      <c r="Z523" s="1"/>
      <c r="AB523" s="1"/>
    </row>
    <row r="524" spans="23:28" x14ac:dyDescent="0.2">
      <c r="W524" s="1"/>
      <c r="X524" s="1"/>
      <c r="Y524" s="1"/>
      <c r="Z524" s="1"/>
      <c r="AB524" s="1"/>
    </row>
    <row r="525" spans="23:28" x14ac:dyDescent="0.2">
      <c r="W525" s="1"/>
      <c r="X525" s="1"/>
      <c r="Y525" s="1"/>
      <c r="Z525" s="1"/>
      <c r="AB525" s="1"/>
    </row>
    <row r="526" spans="23:28" x14ac:dyDescent="0.2">
      <c r="W526" s="1"/>
      <c r="X526" s="1"/>
      <c r="Y526" s="1"/>
      <c r="Z526" s="1"/>
      <c r="AB526" s="1"/>
    </row>
    <row r="527" spans="23:28" x14ac:dyDescent="0.2">
      <c r="W527" s="1"/>
      <c r="X527" s="1"/>
      <c r="Y527" s="1"/>
      <c r="Z527" s="1"/>
      <c r="AB527" s="1"/>
    </row>
    <row r="528" spans="23:28" x14ac:dyDescent="0.2">
      <c r="W528" s="1"/>
      <c r="X528" s="1"/>
      <c r="Y528" s="1"/>
      <c r="Z528" s="1"/>
      <c r="AB528" s="1"/>
    </row>
    <row r="530" spans="23:28" x14ac:dyDescent="0.2">
      <c r="W530" s="1"/>
      <c r="X530" s="1"/>
      <c r="Y530" s="1"/>
      <c r="Z530" s="1"/>
      <c r="AB530" s="1"/>
    </row>
    <row r="532" spans="23:28" x14ac:dyDescent="0.2">
      <c r="W532" s="1"/>
      <c r="X532" s="1"/>
      <c r="Y532" s="1"/>
      <c r="Z532" s="1"/>
      <c r="AB532" s="1"/>
    </row>
    <row r="533" spans="23:28" x14ac:dyDescent="0.2">
      <c r="W533" s="1"/>
      <c r="X533" s="1"/>
      <c r="Y533" s="1"/>
      <c r="Z533" s="1"/>
      <c r="AB533" s="1"/>
    </row>
    <row r="535" spans="23:28" x14ac:dyDescent="0.2">
      <c r="AB535" s="1"/>
    </row>
    <row r="536" spans="23:28" x14ac:dyDescent="0.2">
      <c r="AB536" s="1"/>
    </row>
    <row r="537" spans="23:28" x14ac:dyDescent="0.2">
      <c r="AB537" s="1"/>
    </row>
    <row r="538" spans="23:28" x14ac:dyDescent="0.2">
      <c r="X538" s="1"/>
      <c r="Y538" s="1"/>
      <c r="Z538" s="1"/>
      <c r="AB538" s="1"/>
    </row>
  </sheetData>
  <sortState ref="A6:AD112">
    <sortCondition descending="1" ref="AB6:AB112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1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5"/>
  <sheetViews>
    <sheetView topLeftCell="I1" zoomScale="80" zoomScaleNormal="80" workbookViewId="0">
      <selection activeCell="A68" sqref="A68:XFD68"/>
    </sheetView>
  </sheetViews>
  <sheetFormatPr defaultRowHeight="12.75" x14ac:dyDescent="0.2"/>
  <cols>
    <col min="1" max="1" width="27.28515625" customWidth="1"/>
    <col min="2" max="2" width="9.140625" style="1"/>
    <col min="3" max="5" width="10.42578125" style="1" customWidth="1"/>
    <col min="6" max="7" width="11.5703125" style="1" customWidth="1"/>
    <col min="8" max="8" width="9.85546875" style="1" customWidth="1"/>
    <col min="9" max="9" width="11" style="1" customWidth="1"/>
    <col min="10" max="17" width="9.140625" style="1"/>
    <col min="18" max="18" width="9.7109375" style="1" customWidth="1"/>
    <col min="19" max="19" width="11.7109375" style="1" customWidth="1"/>
    <col min="20" max="20" width="15" style="1" customWidth="1"/>
    <col min="21" max="23" width="9.140625" style="1"/>
    <col min="25" max="25" width="11" customWidth="1"/>
    <col min="26" max="26" width="12.140625" customWidth="1"/>
    <col min="27" max="27" width="10.7109375" customWidth="1"/>
    <col min="28" max="30" width="13.28515625" customWidth="1"/>
    <col min="31" max="31" width="9.140625" style="1"/>
    <col min="33" max="33" width="11.140625" customWidth="1"/>
  </cols>
  <sheetData>
    <row r="1" spans="1:34" x14ac:dyDescent="0.2">
      <c r="A1" s="2" t="s">
        <v>95</v>
      </c>
      <c r="D1" s="1" t="s">
        <v>571</v>
      </c>
      <c r="E1" s="1" t="s">
        <v>571</v>
      </c>
      <c r="F1" s="1" t="s">
        <v>576</v>
      </c>
      <c r="G1" s="1" t="s">
        <v>576</v>
      </c>
      <c r="I1" s="1" t="s">
        <v>576</v>
      </c>
      <c r="J1" s="1" t="s">
        <v>571</v>
      </c>
      <c r="L1" s="1" t="s">
        <v>571</v>
      </c>
      <c r="M1" s="1" t="s">
        <v>576</v>
      </c>
      <c r="N1" s="1" t="s">
        <v>576</v>
      </c>
      <c r="O1" s="1" t="s">
        <v>579</v>
      </c>
      <c r="P1" s="1" t="s">
        <v>574</v>
      </c>
      <c r="Q1" s="1" t="s">
        <v>576</v>
      </c>
      <c r="R1" s="1" t="s">
        <v>576</v>
      </c>
      <c r="S1" s="1" t="s">
        <v>571</v>
      </c>
      <c r="T1" s="1" t="s">
        <v>574</v>
      </c>
      <c r="U1" s="1" t="s">
        <v>576</v>
      </c>
      <c r="V1" s="1" t="s">
        <v>576</v>
      </c>
      <c r="W1" s="1" t="s">
        <v>576</v>
      </c>
      <c r="X1" s="1" t="s">
        <v>576</v>
      </c>
      <c r="Y1" s="1" t="s">
        <v>574</v>
      </c>
      <c r="Z1" s="1" t="s">
        <v>576</v>
      </c>
      <c r="AA1" s="1" t="s">
        <v>576</v>
      </c>
      <c r="AB1" s="1" t="s">
        <v>576</v>
      </c>
      <c r="AC1" s="1" t="s">
        <v>576</v>
      </c>
      <c r="AD1" s="1" t="s">
        <v>576</v>
      </c>
      <c r="AE1" s="1" t="s">
        <v>574</v>
      </c>
      <c r="AF1" s="1"/>
      <c r="AG1" s="1"/>
    </row>
    <row r="2" spans="1:34" x14ac:dyDescent="0.2">
      <c r="C2" s="1" t="s">
        <v>570</v>
      </c>
      <c r="F2" s="1" t="s">
        <v>577</v>
      </c>
      <c r="G2" s="1" t="s">
        <v>577</v>
      </c>
      <c r="H2" s="1" t="s">
        <v>578</v>
      </c>
      <c r="I2" s="1" t="s">
        <v>577</v>
      </c>
      <c r="K2" s="1" t="s">
        <v>578</v>
      </c>
      <c r="M2" s="1" t="s">
        <v>577</v>
      </c>
      <c r="N2" s="1" t="s">
        <v>577</v>
      </c>
      <c r="O2" s="1" t="s">
        <v>580</v>
      </c>
      <c r="Q2" s="1" t="s">
        <v>577</v>
      </c>
      <c r="R2" s="1" t="s">
        <v>577</v>
      </c>
      <c r="T2" s="1" t="s">
        <v>571</v>
      </c>
      <c r="U2" s="1" t="s">
        <v>577</v>
      </c>
      <c r="V2" s="1" t="s">
        <v>577</v>
      </c>
      <c r="W2" s="1" t="s">
        <v>577</v>
      </c>
      <c r="X2" s="1" t="s">
        <v>577</v>
      </c>
      <c r="Y2" s="1" t="s">
        <v>571</v>
      </c>
      <c r="Z2" s="1" t="s">
        <v>577</v>
      </c>
      <c r="AA2" s="1" t="s">
        <v>577</v>
      </c>
      <c r="AB2" s="1" t="s">
        <v>577</v>
      </c>
      <c r="AC2" s="1" t="s">
        <v>577</v>
      </c>
      <c r="AD2" s="1" t="s">
        <v>577</v>
      </c>
      <c r="AF2" s="1"/>
      <c r="AG2" s="1"/>
    </row>
    <row r="3" spans="1:34" x14ac:dyDescent="0.2">
      <c r="A3" s="2">
        <v>2017</v>
      </c>
      <c r="B3" s="1" t="s">
        <v>0</v>
      </c>
      <c r="C3" s="1" t="s">
        <v>368</v>
      </c>
      <c r="D3" s="10" t="s">
        <v>172</v>
      </c>
      <c r="E3" s="10" t="s">
        <v>568</v>
      </c>
      <c r="F3" s="10" t="s">
        <v>569</v>
      </c>
      <c r="G3" s="10" t="s">
        <v>557</v>
      </c>
      <c r="H3" s="10" t="s">
        <v>1</v>
      </c>
      <c r="I3" s="10" t="s">
        <v>393</v>
      </c>
      <c r="J3" s="1" t="s">
        <v>4</v>
      </c>
      <c r="K3" s="10" t="s">
        <v>2</v>
      </c>
      <c r="L3" s="10" t="s">
        <v>3</v>
      </c>
      <c r="M3" s="10">
        <v>3000</v>
      </c>
      <c r="N3" s="10" t="s">
        <v>424</v>
      </c>
      <c r="O3" s="1" t="s">
        <v>6</v>
      </c>
      <c r="P3" s="1" t="s">
        <v>7</v>
      </c>
      <c r="Q3" s="1" t="s">
        <v>9</v>
      </c>
      <c r="R3" s="1" t="s">
        <v>572</v>
      </c>
      <c r="S3" s="1" t="s">
        <v>10</v>
      </c>
      <c r="T3" s="1" t="s">
        <v>573</v>
      </c>
      <c r="U3" s="10" t="s">
        <v>174</v>
      </c>
      <c r="V3" s="10" t="s">
        <v>173</v>
      </c>
      <c r="W3" s="1" t="s">
        <v>6</v>
      </c>
      <c r="X3" s="10" t="s">
        <v>406</v>
      </c>
      <c r="Y3" s="10" t="s">
        <v>175</v>
      </c>
      <c r="Z3" s="10" t="s">
        <v>602</v>
      </c>
      <c r="AA3" s="10" t="s">
        <v>603</v>
      </c>
      <c r="AB3" s="10" t="s">
        <v>604</v>
      </c>
      <c r="AC3" s="1" t="s">
        <v>13</v>
      </c>
      <c r="AD3" s="10" t="s">
        <v>605</v>
      </c>
      <c r="AE3" s="1" t="s">
        <v>14</v>
      </c>
      <c r="AF3" s="1" t="s">
        <v>0</v>
      </c>
      <c r="AG3" s="10" t="s">
        <v>164</v>
      </c>
    </row>
    <row r="4" spans="1:34" s="1" customFormat="1" x14ac:dyDescent="0.2">
      <c r="F4" s="67">
        <v>39083</v>
      </c>
      <c r="G4" s="67">
        <v>40575</v>
      </c>
      <c r="H4" s="67">
        <v>43132</v>
      </c>
      <c r="I4" s="67">
        <v>38047</v>
      </c>
      <c r="J4" s="67">
        <v>39904</v>
      </c>
      <c r="K4" s="67">
        <v>41730</v>
      </c>
      <c r="M4" s="67">
        <v>41030</v>
      </c>
      <c r="N4" s="67">
        <v>41760</v>
      </c>
      <c r="O4" s="67">
        <v>37043</v>
      </c>
      <c r="P4" s="67">
        <v>39965</v>
      </c>
      <c r="Q4" s="67">
        <v>41791</v>
      </c>
      <c r="R4" s="67">
        <v>46174</v>
      </c>
      <c r="S4" s="67">
        <v>46539</v>
      </c>
      <c r="T4" s="67">
        <v>39995</v>
      </c>
      <c r="U4" s="67">
        <v>38200</v>
      </c>
      <c r="V4" s="67">
        <v>38565</v>
      </c>
      <c r="W4" s="67">
        <v>45505</v>
      </c>
      <c r="X4" s="67">
        <v>11536</v>
      </c>
      <c r="Y4" s="67">
        <v>40422</v>
      </c>
      <c r="Z4" s="67">
        <v>11202</v>
      </c>
      <c r="AA4" s="67">
        <v>39722</v>
      </c>
      <c r="AB4" s="67">
        <v>47027</v>
      </c>
      <c r="AC4" s="67">
        <v>38657</v>
      </c>
      <c r="AD4" s="67">
        <v>43405</v>
      </c>
      <c r="AE4" s="67">
        <v>45261</v>
      </c>
    </row>
    <row r="5" spans="1:34" x14ac:dyDescent="0.2">
      <c r="A5" t="s">
        <v>619</v>
      </c>
      <c r="B5" s="1">
        <f>SUM(C5:AE5)</f>
        <v>323</v>
      </c>
      <c r="C5" s="7">
        <v>20</v>
      </c>
      <c r="D5" s="4">
        <v>16</v>
      </c>
      <c r="E5" s="4">
        <v>17</v>
      </c>
      <c r="F5" s="4"/>
      <c r="G5" s="4">
        <v>18</v>
      </c>
      <c r="H5" s="7">
        <v>20</v>
      </c>
      <c r="I5" s="7">
        <v>16</v>
      </c>
      <c r="J5" s="7"/>
      <c r="K5" s="7">
        <v>19</v>
      </c>
      <c r="L5" s="7"/>
      <c r="N5" s="7"/>
      <c r="O5" s="7"/>
      <c r="P5" s="7">
        <v>17</v>
      </c>
      <c r="Q5" s="7">
        <v>18</v>
      </c>
      <c r="R5" s="7"/>
      <c r="S5" s="7"/>
      <c r="T5" s="7"/>
      <c r="U5" s="4">
        <v>20</v>
      </c>
      <c r="V5" s="4">
        <v>18</v>
      </c>
      <c r="W5" s="7"/>
      <c r="X5" s="7"/>
      <c r="Y5" s="7">
        <v>14</v>
      </c>
      <c r="Z5" s="7">
        <v>20</v>
      </c>
      <c r="AA5" s="7">
        <v>16</v>
      </c>
      <c r="AB5" s="7">
        <v>19</v>
      </c>
      <c r="AC5" s="7">
        <v>18</v>
      </c>
      <c r="AD5" s="7">
        <v>18</v>
      </c>
      <c r="AE5" s="7">
        <v>19</v>
      </c>
      <c r="AF5" s="7">
        <f>B5</f>
        <v>323</v>
      </c>
      <c r="AG5" s="1">
        <f>COUNT(C5:AE5)</f>
        <v>18</v>
      </c>
      <c r="AH5" t="s">
        <v>619</v>
      </c>
    </row>
    <row r="6" spans="1:34" x14ac:dyDescent="0.2">
      <c r="A6" t="s">
        <v>158</v>
      </c>
      <c r="B6" s="1">
        <f>SUM(C6:AE6)</f>
        <v>323</v>
      </c>
      <c r="C6" s="7"/>
      <c r="D6" s="14">
        <f>20+5</f>
        <v>25</v>
      </c>
      <c r="E6" s="14">
        <f>20+5</f>
        <v>25</v>
      </c>
      <c r="F6" s="7">
        <v>19</v>
      </c>
      <c r="G6" s="7">
        <v>20</v>
      </c>
      <c r="H6" s="7"/>
      <c r="I6" s="7">
        <v>18</v>
      </c>
      <c r="J6" s="7"/>
      <c r="K6" s="7"/>
      <c r="L6" s="7">
        <v>20</v>
      </c>
      <c r="M6" s="1">
        <v>20</v>
      </c>
      <c r="N6" s="1">
        <v>20</v>
      </c>
      <c r="O6" s="7"/>
      <c r="P6" s="7">
        <v>20</v>
      </c>
      <c r="Q6" s="7">
        <v>20</v>
      </c>
      <c r="R6" s="7">
        <v>20</v>
      </c>
      <c r="S6" s="7"/>
      <c r="T6" s="7"/>
      <c r="U6" s="7"/>
      <c r="V6" s="7"/>
      <c r="W6" s="7"/>
      <c r="X6" s="7">
        <v>20</v>
      </c>
      <c r="Y6" s="7"/>
      <c r="Z6" s="7">
        <v>19</v>
      </c>
      <c r="AA6" s="7"/>
      <c r="AB6" s="7"/>
      <c r="AC6" s="7">
        <v>20</v>
      </c>
      <c r="AD6" s="7">
        <v>17</v>
      </c>
      <c r="AE6" s="7">
        <v>20</v>
      </c>
      <c r="AF6" s="7">
        <f>B6</f>
        <v>323</v>
      </c>
      <c r="AG6" s="1">
        <f>COUNT(C6:AE6)</f>
        <v>16</v>
      </c>
      <c r="AH6" t="s">
        <v>158</v>
      </c>
    </row>
    <row r="7" spans="1:34" x14ac:dyDescent="0.2">
      <c r="C7" s="7"/>
      <c r="D7" s="14"/>
      <c r="E7" s="14"/>
      <c r="F7" s="7"/>
      <c r="G7" s="7"/>
      <c r="H7" s="7"/>
      <c r="I7" s="7"/>
      <c r="J7" s="7"/>
      <c r="K7" s="7"/>
      <c r="L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"/>
    </row>
    <row r="8" spans="1:34" x14ac:dyDescent="0.2">
      <c r="A8" s="5" t="s">
        <v>97</v>
      </c>
      <c r="B8" s="1">
        <f>SUM(C8:AE8)</f>
        <v>294</v>
      </c>
      <c r="C8" s="7"/>
      <c r="D8" s="7">
        <v>19</v>
      </c>
      <c r="E8" s="7">
        <v>19</v>
      </c>
      <c r="F8" s="7">
        <v>16</v>
      </c>
      <c r="G8" s="7">
        <v>17</v>
      </c>
      <c r="H8" s="7">
        <v>17</v>
      </c>
      <c r="I8" s="7">
        <v>15</v>
      </c>
      <c r="J8" s="7"/>
      <c r="K8" s="7">
        <v>17</v>
      </c>
      <c r="L8" s="7"/>
      <c r="M8" s="7"/>
      <c r="O8" s="7">
        <v>19</v>
      </c>
      <c r="P8" s="7">
        <v>13</v>
      </c>
      <c r="Q8" s="7">
        <v>17</v>
      </c>
      <c r="R8" s="7">
        <v>19</v>
      </c>
      <c r="S8" s="7">
        <v>17</v>
      </c>
      <c r="T8" s="7">
        <v>20</v>
      </c>
      <c r="U8" s="7"/>
      <c r="V8" s="7">
        <v>20</v>
      </c>
      <c r="W8" s="7"/>
      <c r="X8" s="7">
        <v>18</v>
      </c>
      <c r="Y8" s="7"/>
      <c r="Z8" s="7">
        <v>14</v>
      </c>
      <c r="AA8" s="7">
        <v>17</v>
      </c>
      <c r="AB8" s="7"/>
      <c r="AC8" s="7"/>
      <c r="AD8" s="7"/>
      <c r="AE8" s="7"/>
      <c r="AF8" s="7">
        <f>B8</f>
        <v>294</v>
      </c>
      <c r="AG8" s="1">
        <f>COUNT(C8:AE8)</f>
        <v>17</v>
      </c>
      <c r="AH8" s="5" t="s">
        <v>97</v>
      </c>
    </row>
    <row r="9" spans="1:34" x14ac:dyDescent="0.2">
      <c r="A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"/>
      <c r="AH9" s="5"/>
    </row>
    <row r="10" spans="1:34" x14ac:dyDescent="0.2">
      <c r="A10" s="5" t="s">
        <v>438</v>
      </c>
      <c r="B10" s="1">
        <f>SUM(C10:AE10)</f>
        <v>247</v>
      </c>
      <c r="C10" s="7">
        <v>20</v>
      </c>
      <c r="D10" s="7">
        <v>17</v>
      </c>
      <c r="E10" s="7">
        <v>18</v>
      </c>
      <c r="F10" s="7">
        <v>15</v>
      </c>
      <c r="G10" s="7">
        <v>16</v>
      </c>
      <c r="H10" s="7">
        <v>18</v>
      </c>
      <c r="I10" s="7">
        <v>14</v>
      </c>
      <c r="J10" s="7"/>
      <c r="K10" s="7">
        <v>18</v>
      </c>
      <c r="L10" s="7"/>
      <c r="N10" s="7"/>
      <c r="O10" s="7"/>
      <c r="P10" s="7">
        <v>10</v>
      </c>
      <c r="Q10" s="7">
        <v>16</v>
      </c>
      <c r="R10" s="7"/>
      <c r="S10" s="7"/>
      <c r="T10" s="7"/>
      <c r="U10" s="7">
        <v>19</v>
      </c>
      <c r="V10" s="7">
        <v>19</v>
      </c>
      <c r="W10" s="7"/>
      <c r="X10" s="7"/>
      <c r="Y10" s="7">
        <v>15</v>
      </c>
      <c r="Z10" s="7">
        <v>16</v>
      </c>
      <c r="AA10" s="7"/>
      <c r="AB10" s="7"/>
      <c r="AC10" s="7"/>
      <c r="AD10" s="7">
        <v>16</v>
      </c>
      <c r="AE10" s="7"/>
      <c r="AF10" s="7">
        <f>B10</f>
        <v>247</v>
      </c>
      <c r="AG10" s="1">
        <f>COUNT(C10:AE10)</f>
        <v>15</v>
      </c>
      <c r="AH10" s="5" t="s">
        <v>412</v>
      </c>
    </row>
    <row r="11" spans="1:34" x14ac:dyDescent="0.2">
      <c r="A11" s="5"/>
      <c r="C11" s="7"/>
      <c r="D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"/>
      <c r="AH11" s="5"/>
    </row>
    <row r="12" spans="1:34" x14ac:dyDescent="0.2">
      <c r="A12" t="s">
        <v>107</v>
      </c>
      <c r="B12" s="1">
        <f>SUM(C12:AE12)</f>
        <v>201</v>
      </c>
      <c r="C12" s="7"/>
      <c r="D12" s="7"/>
      <c r="E12" s="7"/>
      <c r="F12" s="7">
        <v>18</v>
      </c>
      <c r="G12" s="7">
        <v>19</v>
      </c>
      <c r="H12" s="7"/>
      <c r="I12" s="7">
        <v>17</v>
      </c>
      <c r="J12" s="7">
        <v>20</v>
      </c>
      <c r="K12" s="7"/>
      <c r="L12" s="7"/>
      <c r="M12" s="7"/>
      <c r="N12" s="7">
        <v>18</v>
      </c>
      <c r="O12" s="7"/>
      <c r="P12" s="7">
        <v>15</v>
      </c>
      <c r="Q12" s="7"/>
      <c r="R12" s="7"/>
      <c r="S12" s="7"/>
      <c r="T12" s="7"/>
      <c r="U12" s="7"/>
      <c r="V12" s="7"/>
      <c r="W12" s="7"/>
      <c r="X12" s="7"/>
      <c r="Y12" s="7"/>
      <c r="Z12" s="7">
        <v>17</v>
      </c>
      <c r="AA12" s="7">
        <v>18</v>
      </c>
      <c r="AB12" s="7">
        <v>20</v>
      </c>
      <c r="AC12" s="7">
        <v>19</v>
      </c>
      <c r="AD12" s="7">
        <v>20</v>
      </c>
      <c r="AE12" s="7"/>
      <c r="AF12" s="7">
        <f>B12</f>
        <v>201</v>
      </c>
      <c r="AG12" s="1">
        <f>COUNT(C12:AE12)</f>
        <v>11</v>
      </c>
      <c r="AH12" t="s">
        <v>107</v>
      </c>
    </row>
    <row r="13" spans="1:34" x14ac:dyDescent="0.2">
      <c r="A13" s="5" t="s">
        <v>99</v>
      </c>
      <c r="B13" s="1">
        <f>SUM(C13:AE13)</f>
        <v>183</v>
      </c>
      <c r="C13" s="7">
        <v>10</v>
      </c>
      <c r="D13" s="7"/>
      <c r="E13" s="7">
        <v>16</v>
      </c>
      <c r="F13" s="7"/>
      <c r="G13" s="7"/>
      <c r="H13" s="7"/>
      <c r="I13" s="7"/>
      <c r="J13" s="7"/>
      <c r="K13" s="7"/>
      <c r="L13" s="7"/>
      <c r="M13" s="7"/>
      <c r="N13" s="7">
        <v>13</v>
      </c>
      <c r="O13" s="7">
        <v>17</v>
      </c>
      <c r="P13" s="7">
        <v>10</v>
      </c>
      <c r="Q13" s="7">
        <v>13</v>
      </c>
      <c r="R13" s="7"/>
      <c r="S13" s="7"/>
      <c r="T13" s="7">
        <v>18</v>
      </c>
      <c r="U13" s="7"/>
      <c r="V13" s="7">
        <v>17</v>
      </c>
      <c r="W13" s="7">
        <v>20</v>
      </c>
      <c r="X13" s="7"/>
      <c r="Y13" s="7">
        <v>17</v>
      </c>
      <c r="Z13" s="7">
        <v>10</v>
      </c>
      <c r="AA13" s="7">
        <v>10</v>
      </c>
      <c r="AB13" s="7"/>
      <c r="AC13" s="7"/>
      <c r="AD13" s="7"/>
      <c r="AE13" s="7">
        <v>12</v>
      </c>
      <c r="AF13" s="7">
        <f>B13</f>
        <v>183</v>
      </c>
      <c r="AG13" s="1"/>
      <c r="AH13" s="5" t="s">
        <v>99</v>
      </c>
    </row>
    <row r="14" spans="1:34" x14ac:dyDescent="0.2">
      <c r="A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"/>
      <c r="AH14" s="5"/>
    </row>
    <row r="15" spans="1:34" x14ac:dyDescent="0.2">
      <c r="A15" s="5" t="s">
        <v>112</v>
      </c>
      <c r="B15" s="1">
        <f>SUM(C15:AE15)</f>
        <v>157</v>
      </c>
      <c r="C15" s="7"/>
      <c r="D15" s="7">
        <v>18</v>
      </c>
      <c r="E15" s="7">
        <v>14</v>
      </c>
      <c r="F15" s="7"/>
      <c r="G15" s="7"/>
      <c r="H15" s="7"/>
      <c r="I15" s="7"/>
      <c r="J15" s="7"/>
      <c r="K15" s="7"/>
      <c r="L15" s="7"/>
      <c r="M15" s="7"/>
      <c r="N15" s="7">
        <v>17</v>
      </c>
      <c r="O15" s="7">
        <v>18</v>
      </c>
      <c r="P15" s="7"/>
      <c r="Q15" s="7"/>
      <c r="R15" s="7">
        <v>18</v>
      </c>
      <c r="S15" s="7">
        <v>16</v>
      </c>
      <c r="T15" s="7"/>
      <c r="U15" s="7"/>
      <c r="V15" s="7"/>
      <c r="W15" s="7">
        <v>19</v>
      </c>
      <c r="X15" s="7"/>
      <c r="Y15" s="7">
        <v>13</v>
      </c>
      <c r="Z15" s="7">
        <v>13</v>
      </c>
      <c r="AA15" s="7"/>
      <c r="AB15" s="7"/>
      <c r="AC15" s="7"/>
      <c r="AD15" s="7"/>
      <c r="AE15" s="7">
        <v>11</v>
      </c>
      <c r="AF15" s="7">
        <f>B15</f>
        <v>157</v>
      </c>
      <c r="AG15" s="1"/>
      <c r="AH15" s="5" t="s">
        <v>112</v>
      </c>
    </row>
    <row r="16" spans="1:34" x14ac:dyDescent="0.2">
      <c r="A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"/>
      <c r="AH16" s="5"/>
    </row>
    <row r="17" spans="1:34" x14ac:dyDescent="0.2">
      <c r="A17" s="5" t="s">
        <v>585</v>
      </c>
      <c r="B17" s="1">
        <f>SUM(C17:AE17)</f>
        <v>134</v>
      </c>
      <c r="D17" s="1">
        <v>13</v>
      </c>
      <c r="E17" s="1">
        <v>12</v>
      </c>
      <c r="N17" s="1">
        <v>15</v>
      </c>
      <c r="P17" s="1">
        <v>10</v>
      </c>
      <c r="Q17" s="1">
        <v>12</v>
      </c>
      <c r="R17" s="1">
        <v>17</v>
      </c>
      <c r="T17" s="1">
        <v>15</v>
      </c>
      <c r="Y17" s="1">
        <v>12</v>
      </c>
      <c r="AA17" s="1">
        <v>13</v>
      </c>
      <c r="AE17" s="1">
        <v>15</v>
      </c>
      <c r="AF17" s="7">
        <f>B17</f>
        <v>134</v>
      </c>
      <c r="AH17" s="5" t="s">
        <v>585</v>
      </c>
    </row>
    <row r="18" spans="1:34" x14ac:dyDescent="0.2">
      <c r="A18" s="5"/>
      <c r="Y18" s="1"/>
      <c r="AA18" s="1"/>
      <c r="AF18" s="7"/>
      <c r="AH18" s="5"/>
    </row>
    <row r="19" spans="1:34" x14ac:dyDescent="0.2">
      <c r="A19" t="s">
        <v>503</v>
      </c>
      <c r="B19" s="1">
        <f>SUM(C19:AE19)</f>
        <v>128</v>
      </c>
      <c r="C19" s="7"/>
      <c r="D19" s="7"/>
      <c r="E19" s="7"/>
      <c r="F19" s="7"/>
      <c r="G19" s="7"/>
      <c r="H19" s="7"/>
      <c r="I19" s="7"/>
      <c r="J19" s="7"/>
      <c r="K19" s="7">
        <v>16</v>
      </c>
      <c r="L19" s="7"/>
      <c r="M19" s="7"/>
      <c r="N19" s="7"/>
      <c r="O19" s="7">
        <v>20</v>
      </c>
      <c r="P19" s="7">
        <v>16</v>
      </c>
      <c r="Q19" s="7"/>
      <c r="R19" s="7"/>
      <c r="S19" s="7">
        <v>18</v>
      </c>
      <c r="T19" s="7"/>
      <c r="U19" s="7"/>
      <c r="V19" s="7"/>
      <c r="W19" s="7"/>
      <c r="X19" s="7">
        <v>19</v>
      </c>
      <c r="Y19" s="7"/>
      <c r="Z19" s="7"/>
      <c r="AA19" s="7">
        <v>20</v>
      </c>
      <c r="AB19" s="7"/>
      <c r="AC19" s="7"/>
      <c r="AD19" s="7">
        <v>19</v>
      </c>
      <c r="AE19" s="7"/>
      <c r="AF19" s="7">
        <f>B19</f>
        <v>128</v>
      </c>
      <c r="AG19" s="1"/>
      <c r="AH19" t="s">
        <v>400</v>
      </c>
    </row>
    <row r="20" spans="1:34" x14ac:dyDescent="0.2">
      <c r="A20" s="5" t="s">
        <v>352</v>
      </c>
      <c r="B20" s="1">
        <f>SUM(C20:AE20)</f>
        <v>124</v>
      </c>
      <c r="C20" s="7">
        <v>10</v>
      </c>
      <c r="D20" s="7"/>
      <c r="E20" s="7"/>
      <c r="F20" s="7"/>
      <c r="G20" s="7"/>
      <c r="H20" s="7">
        <v>19</v>
      </c>
      <c r="I20" s="7">
        <v>20</v>
      </c>
      <c r="J20" s="7"/>
      <c r="K20" s="7">
        <v>20</v>
      </c>
      <c r="L20" s="7"/>
      <c r="M20" s="7"/>
      <c r="N20" s="7"/>
      <c r="O20" s="7"/>
      <c r="P20" s="7">
        <v>18</v>
      </c>
      <c r="Q20" s="7"/>
      <c r="R20" s="7"/>
      <c r="S20" s="7"/>
      <c r="T20" s="7"/>
      <c r="U20" s="7"/>
      <c r="V20" s="7"/>
      <c r="W20" s="7"/>
      <c r="X20" s="7"/>
      <c r="Y20" s="7"/>
      <c r="Z20" s="7">
        <v>18</v>
      </c>
      <c r="AA20" s="7">
        <v>19</v>
      </c>
      <c r="AB20" s="7"/>
      <c r="AC20" s="7"/>
      <c r="AD20" s="7"/>
      <c r="AE20" s="7"/>
      <c r="AF20" s="7">
        <f>B20</f>
        <v>124</v>
      </c>
      <c r="AG20" s="1"/>
      <c r="AH20" s="5" t="s">
        <v>352</v>
      </c>
    </row>
    <row r="21" spans="1:34" x14ac:dyDescent="0.2">
      <c r="A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"/>
      <c r="AH21" s="5"/>
    </row>
    <row r="22" spans="1:34" x14ac:dyDescent="0.2">
      <c r="A22" s="5" t="s">
        <v>531</v>
      </c>
      <c r="B22" s="1">
        <f>SUM(C22:AE22)</f>
        <v>116</v>
      </c>
      <c r="C22" s="7"/>
      <c r="D22" s="7"/>
      <c r="E22" s="7"/>
      <c r="F22" s="7">
        <v>20</v>
      </c>
      <c r="G22" s="7"/>
      <c r="H22" s="7"/>
      <c r="I22" s="7">
        <v>19</v>
      </c>
      <c r="J22" s="7"/>
      <c r="K22" s="7"/>
      <c r="L22" s="7"/>
      <c r="M22" s="7"/>
      <c r="N22" s="7">
        <v>19</v>
      </c>
      <c r="O22" s="7"/>
      <c r="P22" s="7">
        <v>19</v>
      </c>
      <c r="Q22" s="7">
        <v>19</v>
      </c>
      <c r="R22" s="7"/>
      <c r="S22" s="7">
        <v>20</v>
      </c>
      <c r="T22" s="7"/>
      <c r="U22" s="7"/>
      <c r="V22" s="7"/>
      <c r="W22" s="7"/>
      <c r="X22" s="12"/>
      <c r="Y22" s="7"/>
      <c r="Z22" s="7"/>
      <c r="AA22" s="12"/>
      <c r="AB22" s="7"/>
      <c r="AC22" s="12"/>
      <c r="AD22" s="12"/>
      <c r="AE22" s="7"/>
      <c r="AF22" s="7">
        <f>B22</f>
        <v>116</v>
      </c>
      <c r="AH22" s="5" t="s">
        <v>484</v>
      </c>
    </row>
    <row r="23" spans="1:34" x14ac:dyDescent="0.2">
      <c r="A23" t="s">
        <v>96</v>
      </c>
      <c r="B23" s="1">
        <f>SUM(C23:AE23)</f>
        <v>115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v>16</v>
      </c>
      <c r="O23" s="7"/>
      <c r="P23" s="7">
        <v>10</v>
      </c>
      <c r="Q23" s="7">
        <v>15</v>
      </c>
      <c r="R23" s="7"/>
      <c r="S23" s="7">
        <v>19</v>
      </c>
      <c r="T23" s="7"/>
      <c r="U23" s="7"/>
      <c r="V23" s="7"/>
      <c r="W23" s="7"/>
      <c r="X23" s="7"/>
      <c r="Y23" s="7">
        <v>20</v>
      </c>
      <c r="Z23" s="7"/>
      <c r="AA23" s="7"/>
      <c r="AB23" s="7"/>
      <c r="AC23" s="7">
        <v>17</v>
      </c>
      <c r="AD23" s="7"/>
      <c r="AE23" s="7">
        <v>18</v>
      </c>
      <c r="AF23" s="7">
        <f>B23</f>
        <v>115</v>
      </c>
      <c r="AG23" s="1"/>
      <c r="AH23" t="s">
        <v>96</v>
      </c>
    </row>
    <row r="24" spans="1:34" x14ac:dyDescent="0.2">
      <c r="A24" t="s">
        <v>541</v>
      </c>
      <c r="B24" s="1">
        <f>SUM(C24:AE24)</f>
        <v>111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13</v>
      </c>
      <c r="S24" s="7"/>
      <c r="T24" s="7"/>
      <c r="U24" s="7"/>
      <c r="V24" s="7"/>
      <c r="W24" s="7"/>
      <c r="X24" s="7">
        <v>16</v>
      </c>
      <c r="Y24" s="7">
        <v>10</v>
      </c>
      <c r="Z24" s="7">
        <v>11</v>
      </c>
      <c r="AA24" s="7">
        <v>12</v>
      </c>
      <c r="AB24" s="7">
        <v>17</v>
      </c>
      <c r="AC24" s="12"/>
      <c r="AD24" s="7">
        <v>15</v>
      </c>
      <c r="AE24" s="7">
        <v>17</v>
      </c>
      <c r="AF24" s="7">
        <f>B24</f>
        <v>111</v>
      </c>
      <c r="AH24" t="s">
        <v>541</v>
      </c>
    </row>
    <row r="25" spans="1:34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7"/>
      <c r="AE25" s="7"/>
      <c r="AF25" s="7"/>
    </row>
    <row r="26" spans="1:34" x14ac:dyDescent="0.2">
      <c r="A26" s="5" t="s">
        <v>481</v>
      </c>
      <c r="B26" s="1">
        <f>SUM(C26:AE26)</f>
        <v>106</v>
      </c>
      <c r="C26" s="7"/>
      <c r="D26" s="7">
        <v>12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10</v>
      </c>
      <c r="Q26" s="7"/>
      <c r="R26" s="7">
        <v>15</v>
      </c>
      <c r="S26" s="7"/>
      <c r="T26" s="7"/>
      <c r="U26" s="7"/>
      <c r="V26" s="7"/>
      <c r="W26" s="7"/>
      <c r="X26" s="7">
        <v>17</v>
      </c>
      <c r="Y26" s="7">
        <v>10</v>
      </c>
      <c r="Z26" s="7">
        <v>10</v>
      </c>
      <c r="AA26" s="7"/>
      <c r="AB26" s="7">
        <v>16</v>
      </c>
      <c r="AC26" s="7"/>
      <c r="AD26" s="7"/>
      <c r="AE26" s="7">
        <v>16</v>
      </c>
      <c r="AF26" s="7">
        <f>B26</f>
        <v>106</v>
      </c>
      <c r="AH26" s="5" t="s">
        <v>481</v>
      </c>
    </row>
    <row r="27" spans="1:34" x14ac:dyDescent="0.2">
      <c r="A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H27" s="5"/>
    </row>
    <row r="28" spans="1:34" x14ac:dyDescent="0.2">
      <c r="A28" s="5" t="s">
        <v>583</v>
      </c>
      <c r="B28" s="1">
        <f>SUM(C28:AE28)</f>
        <v>78</v>
      </c>
      <c r="D28" s="1">
        <v>11</v>
      </c>
      <c r="J28" s="1">
        <v>19</v>
      </c>
      <c r="P28" s="1">
        <v>10</v>
      </c>
      <c r="R28" s="1">
        <v>10</v>
      </c>
      <c r="W28" s="1">
        <v>18</v>
      </c>
      <c r="Y28" s="1">
        <v>10</v>
      </c>
      <c r="AF28" s="7">
        <f>B28</f>
        <v>78</v>
      </c>
      <c r="AH28" s="5" t="s">
        <v>583</v>
      </c>
    </row>
    <row r="29" spans="1:34" x14ac:dyDescent="0.2">
      <c r="A29" t="s">
        <v>543</v>
      </c>
      <c r="B29" s="1">
        <f>SUM(C29:AE29)</f>
        <v>73</v>
      </c>
      <c r="C29" s="7">
        <v>10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10</v>
      </c>
      <c r="S29" s="7"/>
      <c r="T29" s="7"/>
      <c r="U29" s="7">
        <v>17</v>
      </c>
      <c r="V29" s="7"/>
      <c r="W29" s="7"/>
      <c r="X29" s="7"/>
      <c r="Y29" s="7">
        <v>16</v>
      </c>
      <c r="Z29" s="7">
        <v>10</v>
      </c>
      <c r="AA29" s="7">
        <v>10</v>
      </c>
      <c r="AB29" s="7"/>
      <c r="AC29" s="7"/>
      <c r="AD29" s="7"/>
      <c r="AE29" s="7"/>
      <c r="AF29" s="1">
        <f>B29</f>
        <v>73</v>
      </c>
      <c r="AH29" t="s">
        <v>543</v>
      </c>
    </row>
    <row r="30" spans="1:34" x14ac:dyDescent="0.2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"/>
    </row>
    <row r="31" spans="1:34" x14ac:dyDescent="0.2">
      <c r="A31" s="5" t="s">
        <v>488</v>
      </c>
      <c r="B31" s="1">
        <f>SUM(C31:AE31)</f>
        <v>69</v>
      </c>
      <c r="C31" s="7">
        <v>10</v>
      </c>
      <c r="D31" s="7">
        <v>14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10</v>
      </c>
      <c r="Q31" s="7"/>
      <c r="R31" s="7">
        <v>14</v>
      </c>
      <c r="S31" s="7"/>
      <c r="T31" s="7"/>
      <c r="U31" s="7"/>
      <c r="V31" s="7"/>
      <c r="W31" s="7"/>
      <c r="X31" s="7"/>
      <c r="Y31" s="7">
        <v>10</v>
      </c>
      <c r="Z31" s="12"/>
      <c r="AA31" s="7">
        <v>11</v>
      </c>
      <c r="AB31" s="12"/>
      <c r="AC31" s="12"/>
      <c r="AD31" s="12"/>
      <c r="AE31" s="7"/>
      <c r="AF31" s="7">
        <f>B31</f>
        <v>69</v>
      </c>
      <c r="AH31" s="5" t="s">
        <v>488</v>
      </c>
    </row>
    <row r="32" spans="1:34" x14ac:dyDescent="0.2">
      <c r="A32" s="5" t="s">
        <v>331</v>
      </c>
      <c r="B32" s="1">
        <f>SUM(C32:AE32)</f>
        <v>66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10</v>
      </c>
      <c r="Q32" s="7"/>
      <c r="R32" s="7"/>
      <c r="S32" s="7"/>
      <c r="T32" s="7"/>
      <c r="U32" s="7"/>
      <c r="V32" s="7"/>
      <c r="W32" s="7"/>
      <c r="X32" s="7"/>
      <c r="Y32" s="7">
        <v>19</v>
      </c>
      <c r="Z32" s="7"/>
      <c r="AA32" s="7">
        <v>10</v>
      </c>
      <c r="AB32" s="7"/>
      <c r="AC32" s="7"/>
      <c r="AD32" s="7">
        <v>14</v>
      </c>
      <c r="AE32" s="7">
        <v>13</v>
      </c>
      <c r="AF32" s="7">
        <f>B32</f>
        <v>66</v>
      </c>
      <c r="AG32" s="1"/>
      <c r="AH32" s="5" t="s">
        <v>331</v>
      </c>
    </row>
    <row r="33" spans="1:34" x14ac:dyDescent="0.2">
      <c r="A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"/>
      <c r="AH33" s="5"/>
    </row>
    <row r="34" spans="1:34" x14ac:dyDescent="0.2">
      <c r="A34" t="s">
        <v>558</v>
      </c>
      <c r="B34" s="1">
        <f>SUM(C34:AE34)</f>
        <v>57</v>
      </c>
      <c r="C34" s="7"/>
      <c r="D34" s="7"/>
      <c r="E34" s="7"/>
      <c r="F34" s="7"/>
      <c r="G34" s="7"/>
      <c r="H34" s="7"/>
      <c r="I34" s="7"/>
      <c r="J34" s="7"/>
      <c r="K34" s="7">
        <v>15</v>
      </c>
      <c r="L34" s="7">
        <v>18</v>
      </c>
      <c r="M34" s="7"/>
      <c r="N34" s="7">
        <v>14</v>
      </c>
      <c r="O34" s="7"/>
      <c r="P34" s="7">
        <v>10</v>
      </c>
      <c r="Q34" s="7"/>
      <c r="R34" s="7"/>
      <c r="S34" s="7"/>
      <c r="T34" s="7"/>
      <c r="U34" s="7"/>
      <c r="V34" s="7"/>
      <c r="W34" s="7"/>
      <c r="X34" s="12"/>
      <c r="Y34" s="7"/>
      <c r="Z34" s="7"/>
      <c r="AA34" s="12"/>
      <c r="AB34" s="7"/>
      <c r="AC34" s="12"/>
      <c r="AD34" s="12"/>
      <c r="AE34" s="7"/>
      <c r="AF34" s="1">
        <f>B34</f>
        <v>57</v>
      </c>
      <c r="AH34" t="s">
        <v>558</v>
      </c>
    </row>
    <row r="35" spans="1:34" x14ac:dyDescent="0.2">
      <c r="A35" s="5" t="s">
        <v>378</v>
      </c>
      <c r="B35" s="1">
        <f>SUM(C35:AE35)</f>
        <v>56</v>
      </c>
      <c r="C35" s="7"/>
      <c r="D35" s="7"/>
      <c r="E35" s="7">
        <v>13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10</v>
      </c>
      <c r="Q35" s="7">
        <v>14</v>
      </c>
      <c r="R35" s="7"/>
      <c r="S35" s="7"/>
      <c r="T35" s="7">
        <v>19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>B35</f>
        <v>56</v>
      </c>
      <c r="AG35" s="1"/>
      <c r="AH35" s="5" t="s">
        <v>378</v>
      </c>
    </row>
    <row r="36" spans="1:34" x14ac:dyDescent="0.2">
      <c r="A36" t="s">
        <v>599</v>
      </c>
      <c r="B36" s="1">
        <f>SUM(C36:AE36)</f>
        <v>53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13</v>
      </c>
      <c r="U36" s="7"/>
      <c r="V36" s="7"/>
      <c r="W36" s="7"/>
      <c r="X36" s="7">
        <v>15</v>
      </c>
      <c r="Y36" s="12"/>
      <c r="Z36" s="12"/>
      <c r="AA36" s="12"/>
      <c r="AB36" s="12"/>
      <c r="AC36" s="12"/>
      <c r="AD36" s="7">
        <v>11</v>
      </c>
      <c r="AE36" s="7">
        <v>14</v>
      </c>
      <c r="AF36" s="7">
        <f>B36</f>
        <v>53</v>
      </c>
      <c r="AH36" t="s">
        <v>599</v>
      </c>
    </row>
    <row r="37" spans="1:34" x14ac:dyDescent="0.2">
      <c r="A37" s="5" t="s">
        <v>444</v>
      </c>
      <c r="B37" s="1">
        <f>SUM(C37:AE37)</f>
        <v>50</v>
      </c>
      <c r="C37" s="7">
        <v>10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12</v>
      </c>
      <c r="O37" s="7"/>
      <c r="P37" s="7">
        <v>10</v>
      </c>
      <c r="Q37" s="7"/>
      <c r="R37" s="7"/>
      <c r="S37" s="7"/>
      <c r="T37" s="7"/>
      <c r="U37" s="7"/>
      <c r="V37" s="7"/>
      <c r="W37" s="7"/>
      <c r="X37" s="7"/>
      <c r="Y37" s="7">
        <v>18</v>
      </c>
      <c r="Z37" s="7"/>
      <c r="AA37" s="7"/>
      <c r="AB37" s="7"/>
      <c r="AC37" s="7"/>
      <c r="AD37" s="7"/>
      <c r="AE37" s="7"/>
      <c r="AF37" s="7">
        <f>B37</f>
        <v>50</v>
      </c>
      <c r="AH37" s="5" t="s">
        <v>444</v>
      </c>
    </row>
    <row r="38" spans="1:34" x14ac:dyDescent="0.2">
      <c r="A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H38" s="5"/>
    </row>
    <row r="39" spans="1:34" x14ac:dyDescent="0.2">
      <c r="A39" s="5" t="s">
        <v>627</v>
      </c>
      <c r="B39" s="1">
        <f t="shared" ref="B39:B44" si="0">SUM(C39:AE39)</f>
        <v>48</v>
      </c>
      <c r="Z39" s="7">
        <v>10</v>
      </c>
      <c r="AA39" s="1">
        <v>10</v>
      </c>
      <c r="AB39" s="1">
        <v>15</v>
      </c>
      <c r="AD39" s="1">
        <v>13</v>
      </c>
      <c r="AF39" s="7">
        <f t="shared" ref="AF39:AF44" si="1">B39</f>
        <v>48</v>
      </c>
      <c r="AH39" s="5" t="s">
        <v>627</v>
      </c>
    </row>
    <row r="40" spans="1:34" x14ac:dyDescent="0.2">
      <c r="A40" s="5" t="s">
        <v>454</v>
      </c>
      <c r="B40" s="1">
        <f t="shared" si="0"/>
        <v>46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v>10</v>
      </c>
      <c r="AA40" s="7">
        <v>10</v>
      </c>
      <c r="AB40" s="7">
        <v>14</v>
      </c>
      <c r="AC40" s="7"/>
      <c r="AD40" s="7">
        <v>12</v>
      </c>
      <c r="AE40" s="7"/>
      <c r="AF40" s="7">
        <f t="shared" si="1"/>
        <v>46</v>
      </c>
      <c r="AH40" s="5" t="s">
        <v>454</v>
      </c>
    </row>
    <row r="41" spans="1:34" x14ac:dyDescent="0.2">
      <c r="A41" s="5" t="s">
        <v>537</v>
      </c>
      <c r="B41" s="1">
        <f t="shared" si="0"/>
        <v>46</v>
      </c>
      <c r="C41" s="7"/>
      <c r="D41" s="7"/>
      <c r="E41" s="7">
        <v>15</v>
      </c>
      <c r="F41" s="7">
        <v>17</v>
      </c>
      <c r="G41" s="7"/>
      <c r="H41" s="7"/>
      <c r="I41" s="7"/>
      <c r="J41" s="7"/>
      <c r="K41" s="7"/>
      <c r="L41" s="7"/>
      <c r="M41" s="7"/>
      <c r="N41" s="7"/>
      <c r="O41" s="7"/>
      <c r="P41" s="7">
        <v>14</v>
      </c>
      <c r="Q41" s="7"/>
      <c r="R41" s="7"/>
      <c r="S41" s="7"/>
      <c r="T41" s="7"/>
      <c r="U41" s="7"/>
      <c r="V41" s="7"/>
      <c r="W41" s="7"/>
      <c r="X41" s="12"/>
      <c r="Y41" s="12"/>
      <c r="Z41" s="12"/>
      <c r="AA41" s="12"/>
      <c r="AB41" s="12"/>
      <c r="AC41" s="12"/>
      <c r="AD41" s="12"/>
      <c r="AE41" s="7"/>
      <c r="AF41" s="7">
        <f t="shared" si="1"/>
        <v>46</v>
      </c>
      <c r="AH41" s="5" t="s">
        <v>537</v>
      </c>
    </row>
    <row r="42" spans="1:34" x14ac:dyDescent="0.2">
      <c r="A42" t="s">
        <v>626</v>
      </c>
      <c r="B42" s="1">
        <f t="shared" si="0"/>
        <v>44</v>
      </c>
      <c r="X42" s="1"/>
      <c r="Z42" s="1">
        <v>12</v>
      </c>
      <c r="AA42" s="1">
        <v>14</v>
      </c>
      <c r="AB42" s="1">
        <v>18</v>
      </c>
      <c r="AF42" s="1">
        <f t="shared" si="1"/>
        <v>44</v>
      </c>
      <c r="AH42" t="s">
        <v>626</v>
      </c>
    </row>
    <row r="43" spans="1:34" x14ac:dyDescent="0.2">
      <c r="A43" s="5" t="s">
        <v>416</v>
      </c>
      <c r="B43" s="1">
        <f t="shared" si="0"/>
        <v>43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10</v>
      </c>
      <c r="Q43" s="7">
        <v>10</v>
      </c>
      <c r="R43" s="7">
        <v>11</v>
      </c>
      <c r="S43" s="7"/>
      <c r="T43" s="7">
        <v>12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1"/>
        <v>43</v>
      </c>
      <c r="AH43" s="5" t="s">
        <v>416</v>
      </c>
    </row>
    <row r="44" spans="1:34" x14ac:dyDescent="0.2">
      <c r="A44" s="5" t="s">
        <v>586</v>
      </c>
      <c r="B44" s="1">
        <f t="shared" si="0"/>
        <v>43</v>
      </c>
      <c r="N44" s="1">
        <v>11</v>
      </c>
      <c r="P44" s="1">
        <v>10</v>
      </c>
      <c r="R44" s="1">
        <v>12</v>
      </c>
      <c r="AA44" s="1">
        <v>10</v>
      </c>
      <c r="AF44" s="7">
        <f t="shared" si="1"/>
        <v>43</v>
      </c>
      <c r="AH44" s="5" t="s">
        <v>586</v>
      </c>
    </row>
    <row r="45" spans="1:34" x14ac:dyDescent="0.2">
      <c r="A45" s="5"/>
      <c r="AA45" s="1"/>
      <c r="AF45" s="7"/>
      <c r="AH45" s="5"/>
    </row>
    <row r="46" spans="1:34" x14ac:dyDescent="0.2">
      <c r="A46" s="5" t="s">
        <v>495</v>
      </c>
      <c r="B46" s="1">
        <f t="shared" ref="B46:B53" si="2">SUM(C46:AE46)</f>
        <v>37</v>
      </c>
      <c r="C46" s="7">
        <v>10</v>
      </c>
      <c r="D46" s="7">
        <v>15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12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12"/>
      <c r="AB46" s="7"/>
      <c r="AC46" s="7"/>
      <c r="AD46" s="12"/>
      <c r="AE46" s="7"/>
      <c r="AF46" s="7">
        <f t="shared" ref="AF46:AF53" si="3">B46</f>
        <v>37</v>
      </c>
      <c r="AH46" s="5" t="s">
        <v>495</v>
      </c>
    </row>
    <row r="47" spans="1:34" x14ac:dyDescent="0.2">
      <c r="A47" s="5" t="s">
        <v>552</v>
      </c>
      <c r="B47" s="1">
        <f t="shared" si="2"/>
        <v>37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10</v>
      </c>
      <c r="Q47" s="7"/>
      <c r="R47" s="7"/>
      <c r="S47" s="7"/>
      <c r="T47" s="7">
        <v>16</v>
      </c>
      <c r="U47" s="7"/>
      <c r="V47" s="7"/>
      <c r="W47" s="7"/>
      <c r="X47" s="12"/>
      <c r="Y47" s="7">
        <v>11</v>
      </c>
      <c r="Z47" s="12"/>
      <c r="AA47" s="12"/>
      <c r="AB47" s="12"/>
      <c r="AC47" s="12"/>
      <c r="AD47" s="12"/>
      <c r="AE47" s="7"/>
      <c r="AF47" s="7">
        <f t="shared" si="3"/>
        <v>37</v>
      </c>
      <c r="AH47" s="5" t="s">
        <v>552</v>
      </c>
    </row>
    <row r="48" spans="1:34" x14ac:dyDescent="0.2">
      <c r="A48" s="5" t="s">
        <v>357</v>
      </c>
      <c r="B48" s="1">
        <f t="shared" si="2"/>
        <v>36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10</v>
      </c>
      <c r="Q48" s="7">
        <v>10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v>16</v>
      </c>
      <c r="AD48" s="7"/>
      <c r="AE48" s="7"/>
      <c r="AF48" s="7">
        <f t="shared" si="3"/>
        <v>36</v>
      </c>
      <c r="AG48" s="1"/>
      <c r="AH48" s="5" t="s">
        <v>357</v>
      </c>
    </row>
    <row r="49" spans="1:34" x14ac:dyDescent="0.2">
      <c r="A49" t="s">
        <v>598</v>
      </c>
      <c r="B49" s="1">
        <f t="shared" si="2"/>
        <v>35</v>
      </c>
      <c r="E49" s="1">
        <v>11</v>
      </c>
      <c r="T49" s="1">
        <v>14</v>
      </c>
      <c r="Y49" s="1">
        <v>10</v>
      </c>
      <c r="AF49" s="1">
        <f t="shared" si="3"/>
        <v>35</v>
      </c>
      <c r="AH49" t="s">
        <v>598</v>
      </c>
    </row>
    <row r="50" spans="1:34" x14ac:dyDescent="0.2">
      <c r="A50" t="s">
        <v>401</v>
      </c>
      <c r="B50" s="1">
        <f t="shared" si="2"/>
        <v>35</v>
      </c>
      <c r="C50" s="7"/>
      <c r="D50" s="7"/>
      <c r="E50" s="7"/>
      <c r="F50" s="7"/>
      <c r="G50" s="7">
        <v>15</v>
      </c>
      <c r="H50" s="7"/>
      <c r="I50" s="7"/>
      <c r="J50" s="7"/>
      <c r="K50" s="7"/>
      <c r="L50" s="7"/>
      <c r="M50" s="7"/>
      <c r="N50" s="7"/>
      <c r="O50" s="7"/>
      <c r="P50" s="7">
        <v>10</v>
      </c>
      <c r="Q50" s="7"/>
      <c r="R50" s="7"/>
      <c r="S50" s="7"/>
      <c r="T50" s="7"/>
      <c r="U50" s="7"/>
      <c r="V50" s="7"/>
      <c r="W50" s="7"/>
      <c r="X50" s="7"/>
      <c r="Y50" s="7">
        <v>10</v>
      </c>
      <c r="Z50" s="7"/>
      <c r="AA50" s="7"/>
      <c r="AB50" s="7"/>
      <c r="AC50" s="7"/>
      <c r="AD50" s="7"/>
      <c r="AE50" s="7"/>
      <c r="AF50" s="1">
        <f t="shared" si="3"/>
        <v>35</v>
      </c>
      <c r="AH50" t="s">
        <v>401</v>
      </c>
    </row>
    <row r="51" spans="1:34" x14ac:dyDescent="0.2">
      <c r="A51" t="s">
        <v>98</v>
      </c>
      <c r="B51" s="1">
        <f t="shared" si="2"/>
        <v>30</v>
      </c>
      <c r="C51" s="7">
        <v>20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10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f t="shared" si="3"/>
        <v>30</v>
      </c>
      <c r="AG51" s="1"/>
      <c r="AH51" t="s">
        <v>98</v>
      </c>
    </row>
    <row r="52" spans="1:34" x14ac:dyDescent="0.2">
      <c r="A52" t="s">
        <v>565</v>
      </c>
      <c r="B52" s="1">
        <f t="shared" si="2"/>
        <v>30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10</v>
      </c>
      <c r="Q52" s="7">
        <v>10</v>
      </c>
      <c r="R52" s="7"/>
      <c r="S52" s="7"/>
      <c r="T52" s="7"/>
      <c r="U52" s="7"/>
      <c r="V52" s="7"/>
      <c r="W52" s="7"/>
      <c r="X52" s="7"/>
      <c r="Y52" s="7">
        <v>10</v>
      </c>
      <c r="Z52" s="12"/>
      <c r="AA52" s="12"/>
      <c r="AB52" s="12"/>
      <c r="AC52" s="12"/>
      <c r="AD52" s="12"/>
      <c r="AE52" s="7"/>
      <c r="AF52" s="1">
        <f t="shared" si="3"/>
        <v>30</v>
      </c>
      <c r="AH52" t="s">
        <v>565</v>
      </c>
    </row>
    <row r="53" spans="1:34" x14ac:dyDescent="0.2">
      <c r="A53" t="s">
        <v>625</v>
      </c>
      <c r="B53" s="1">
        <f t="shared" si="2"/>
        <v>30</v>
      </c>
      <c r="Z53" s="1">
        <v>15</v>
      </c>
      <c r="AA53" s="1">
        <v>15</v>
      </c>
      <c r="AF53" s="1">
        <f t="shared" si="3"/>
        <v>30</v>
      </c>
      <c r="AH53" t="s">
        <v>625</v>
      </c>
    </row>
    <row r="54" spans="1:34" x14ac:dyDescent="0.2">
      <c r="Z54" s="1"/>
      <c r="AA54" s="1"/>
      <c r="AF54" s="1"/>
    </row>
    <row r="55" spans="1:34" x14ac:dyDescent="0.2">
      <c r="A55" t="s">
        <v>596</v>
      </c>
      <c r="B55" s="1">
        <f>SUM(C55:AE55)</f>
        <v>21</v>
      </c>
      <c r="R55" s="1">
        <v>10</v>
      </c>
      <c r="T55" s="1">
        <v>11</v>
      </c>
      <c r="AF55" s="7">
        <f>B55</f>
        <v>21</v>
      </c>
      <c r="AH55" t="s">
        <v>596</v>
      </c>
    </row>
    <row r="56" spans="1:34" x14ac:dyDescent="0.2">
      <c r="A56" t="s">
        <v>595</v>
      </c>
      <c r="B56" s="1">
        <f>SUM(C56:AE56)</f>
        <v>20</v>
      </c>
      <c r="C56" s="7"/>
      <c r="D56" s="7"/>
      <c r="E56" s="7">
        <v>10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10</v>
      </c>
      <c r="S56" s="7"/>
      <c r="T56" s="7"/>
      <c r="U56" s="7"/>
      <c r="V56" s="7"/>
      <c r="W56" s="7"/>
      <c r="X56" s="12"/>
      <c r="Y56" s="7"/>
      <c r="Z56" s="7"/>
      <c r="AA56" s="12"/>
      <c r="AB56" s="7"/>
      <c r="AC56" s="12"/>
      <c r="AD56" s="12"/>
      <c r="AE56" s="7"/>
      <c r="AF56" s="1">
        <f>B56</f>
        <v>20</v>
      </c>
      <c r="AH56" t="s">
        <v>595</v>
      </c>
    </row>
    <row r="57" spans="1:34" x14ac:dyDescent="0.2">
      <c r="A57" s="5" t="s">
        <v>496</v>
      </c>
      <c r="B57" s="1">
        <f>SUM(C57:AE57)</f>
        <v>20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10</v>
      </c>
      <c r="Q57" s="7"/>
      <c r="R57" s="7"/>
      <c r="S57" s="7"/>
      <c r="T57" s="7"/>
      <c r="U57" s="7"/>
      <c r="V57" s="7"/>
      <c r="W57" s="7"/>
      <c r="X57" s="12"/>
      <c r="Y57" s="7">
        <v>10</v>
      </c>
      <c r="Z57" s="12"/>
      <c r="AA57" s="12"/>
      <c r="AB57" s="12"/>
      <c r="AC57" s="12"/>
      <c r="AD57" s="12"/>
      <c r="AE57" s="7"/>
      <c r="AF57" s="1">
        <f>B57</f>
        <v>20</v>
      </c>
      <c r="AH57" s="5" t="s">
        <v>496</v>
      </c>
    </row>
    <row r="58" spans="1:34" x14ac:dyDescent="0.2">
      <c r="A58" t="s">
        <v>594</v>
      </c>
      <c r="B58" s="1">
        <f>SUM(C58:AE58)</f>
        <v>20</v>
      </c>
      <c r="R58" s="1">
        <v>10</v>
      </c>
      <c r="T58" s="1">
        <v>10</v>
      </c>
      <c r="AF58" s="7">
        <f>B58</f>
        <v>20</v>
      </c>
      <c r="AH58" t="s">
        <v>594</v>
      </c>
    </row>
    <row r="59" spans="1:34" x14ac:dyDescent="0.2">
      <c r="A59" s="5" t="s">
        <v>480</v>
      </c>
      <c r="B59" s="1">
        <f>SUM(C59:AE59)</f>
        <v>20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10</v>
      </c>
      <c r="U59" s="7"/>
      <c r="V59" s="7"/>
      <c r="W59" s="7"/>
      <c r="X59" s="7"/>
      <c r="Y59" s="7">
        <v>10</v>
      </c>
      <c r="Z59" s="7"/>
      <c r="AA59" s="7"/>
      <c r="AB59" s="7"/>
      <c r="AC59" s="7"/>
      <c r="AD59" s="7"/>
      <c r="AE59" s="7"/>
      <c r="AF59" s="7">
        <f>B59</f>
        <v>20</v>
      </c>
      <c r="AH59" s="5" t="s">
        <v>480</v>
      </c>
    </row>
    <row r="60" spans="1:34" x14ac:dyDescent="0.2">
      <c r="A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H60" s="5"/>
    </row>
    <row r="61" spans="1:34" x14ac:dyDescent="0.2">
      <c r="A61" t="s">
        <v>502</v>
      </c>
      <c r="B61" s="1">
        <f t="shared" ref="B61:B67" si="4">SUM(C61:AE61)</f>
        <v>19</v>
      </c>
      <c r="D61" s="7"/>
      <c r="E61" s="7"/>
      <c r="F61" s="7"/>
      <c r="G61" s="7"/>
      <c r="H61" s="7"/>
      <c r="I61" s="7"/>
      <c r="J61" s="7"/>
      <c r="K61" s="7"/>
      <c r="L61" s="7">
        <v>19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/>
      <c r="Y61" s="12"/>
      <c r="Z61" s="12"/>
      <c r="AA61" s="12"/>
      <c r="AB61" s="12"/>
      <c r="AC61" s="12"/>
      <c r="AD61" s="12"/>
      <c r="AE61" s="7"/>
      <c r="AF61" s="7">
        <f t="shared" ref="AF61:AF67" si="5">B61</f>
        <v>19</v>
      </c>
      <c r="AH61" t="s">
        <v>502</v>
      </c>
    </row>
    <row r="62" spans="1:34" x14ac:dyDescent="0.2">
      <c r="A62" t="s">
        <v>139</v>
      </c>
      <c r="B62" s="1">
        <f t="shared" si="4"/>
        <v>18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v>18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1">
        <f t="shared" si="5"/>
        <v>18</v>
      </c>
      <c r="AG62" s="1"/>
      <c r="AH62" t="s">
        <v>139</v>
      </c>
    </row>
    <row r="63" spans="1:34" x14ac:dyDescent="0.2">
      <c r="A63" s="5" t="s">
        <v>540</v>
      </c>
      <c r="B63" s="1">
        <f t="shared" si="4"/>
        <v>17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17</v>
      </c>
      <c r="U63" s="7"/>
      <c r="V63" s="7"/>
      <c r="W63" s="7"/>
      <c r="X63" s="12"/>
      <c r="Y63" s="12"/>
      <c r="Z63" s="12"/>
      <c r="AA63" s="12"/>
      <c r="AB63" s="12"/>
      <c r="AC63" s="12"/>
      <c r="AD63" s="12"/>
      <c r="AE63" s="7"/>
      <c r="AF63" s="7">
        <f t="shared" si="5"/>
        <v>17</v>
      </c>
      <c r="AH63" s="5" t="s">
        <v>540</v>
      </c>
    </row>
    <row r="64" spans="1:34" x14ac:dyDescent="0.2">
      <c r="A64" t="s">
        <v>593</v>
      </c>
      <c r="B64" s="1">
        <f t="shared" si="4"/>
        <v>16</v>
      </c>
      <c r="R64" s="1">
        <v>16</v>
      </c>
      <c r="AF64" s="1">
        <f t="shared" si="5"/>
        <v>16</v>
      </c>
      <c r="AH64" t="s">
        <v>593</v>
      </c>
    </row>
    <row r="65" spans="1:34" x14ac:dyDescent="0.2">
      <c r="A65" t="s">
        <v>601</v>
      </c>
      <c r="B65" s="1">
        <f t="shared" si="4"/>
        <v>16</v>
      </c>
      <c r="U65" s="1">
        <v>16</v>
      </c>
      <c r="AF65" s="1">
        <f t="shared" si="5"/>
        <v>16</v>
      </c>
      <c r="AH65" t="s">
        <v>601</v>
      </c>
    </row>
    <row r="66" spans="1:34" x14ac:dyDescent="0.2">
      <c r="A66" t="s">
        <v>618</v>
      </c>
      <c r="B66" s="1">
        <f t="shared" si="4"/>
        <v>14</v>
      </c>
      <c r="X66" s="1">
        <v>14</v>
      </c>
      <c r="AF66" s="1">
        <f t="shared" si="5"/>
        <v>14</v>
      </c>
      <c r="AH66" t="s">
        <v>618</v>
      </c>
    </row>
    <row r="67" spans="1:34" x14ac:dyDescent="0.2">
      <c r="A67" s="5" t="s">
        <v>440</v>
      </c>
      <c r="B67" s="1">
        <f t="shared" si="4"/>
        <v>11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11</v>
      </c>
      <c r="Q67" s="7"/>
      <c r="R67" s="7"/>
      <c r="S67" s="7"/>
      <c r="T67" s="7"/>
      <c r="U67" s="7"/>
      <c r="V67" s="7"/>
      <c r="W67" s="7"/>
      <c r="X67" s="7"/>
      <c r="Y67" s="12"/>
      <c r="Z67" s="12"/>
      <c r="AA67" s="12"/>
      <c r="AB67" s="12"/>
      <c r="AC67" s="12"/>
      <c r="AD67" s="12"/>
      <c r="AE67" s="7"/>
      <c r="AF67" s="7">
        <f t="shared" si="5"/>
        <v>11</v>
      </c>
      <c r="AH67" s="5" t="s">
        <v>440</v>
      </c>
    </row>
    <row r="68" spans="1:34" x14ac:dyDescent="0.2">
      <c r="A68" s="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2"/>
      <c r="Z68" s="12"/>
      <c r="AA68" s="12"/>
      <c r="AB68" s="12"/>
      <c r="AC68" s="12"/>
      <c r="AD68" s="12"/>
      <c r="AE68" s="7"/>
      <c r="AF68" s="7"/>
      <c r="AH68" s="5"/>
    </row>
    <row r="69" spans="1:34" x14ac:dyDescent="0.2">
      <c r="A69" s="5" t="s">
        <v>588</v>
      </c>
      <c r="B69" s="1">
        <f t="shared" ref="B69:B77" si="6">SUM(C69:AE69)</f>
        <v>10</v>
      </c>
      <c r="P69" s="1">
        <v>10</v>
      </c>
      <c r="AF69" s="7">
        <f t="shared" ref="AF69:AF77" si="7">B69</f>
        <v>10</v>
      </c>
      <c r="AH69" s="5" t="s">
        <v>588</v>
      </c>
    </row>
    <row r="70" spans="1:34" x14ac:dyDescent="0.2">
      <c r="A70" s="5" t="s">
        <v>589</v>
      </c>
      <c r="B70" s="1">
        <f t="shared" si="6"/>
        <v>10</v>
      </c>
      <c r="P70" s="1">
        <v>10</v>
      </c>
      <c r="AF70" s="7">
        <f t="shared" si="7"/>
        <v>10</v>
      </c>
      <c r="AH70" s="5" t="s">
        <v>589</v>
      </c>
    </row>
    <row r="71" spans="1:34" x14ac:dyDescent="0.2">
      <c r="A71" s="5" t="s">
        <v>486</v>
      </c>
      <c r="B71" s="1">
        <f t="shared" si="6"/>
        <v>10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10</v>
      </c>
      <c r="Q71" s="7"/>
      <c r="R71" s="7"/>
      <c r="S71" s="7"/>
      <c r="T71" s="7"/>
      <c r="U71" s="7"/>
      <c r="V71" s="7"/>
      <c r="W71" s="7"/>
      <c r="X71" s="12"/>
      <c r="Y71" s="12"/>
      <c r="Z71" s="12"/>
      <c r="AA71" s="12"/>
      <c r="AB71" s="12"/>
      <c r="AC71" s="12"/>
      <c r="AD71" s="12"/>
      <c r="AE71" s="7"/>
      <c r="AF71" s="7">
        <f t="shared" si="7"/>
        <v>10</v>
      </c>
      <c r="AH71" s="5" t="s">
        <v>486</v>
      </c>
    </row>
    <row r="72" spans="1:34" x14ac:dyDescent="0.2">
      <c r="A72" s="5" t="s">
        <v>549</v>
      </c>
      <c r="B72" s="1">
        <f t="shared" si="6"/>
        <v>10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10</v>
      </c>
      <c r="Q72" s="7"/>
      <c r="R72" s="7"/>
      <c r="S72" s="7"/>
      <c r="T72" s="7"/>
      <c r="U72" s="7"/>
      <c r="V72" s="7"/>
      <c r="W72" s="7"/>
      <c r="X72" s="12"/>
      <c r="Y72" s="12"/>
      <c r="Z72" s="12"/>
      <c r="AA72" s="12"/>
      <c r="AB72" s="12"/>
      <c r="AC72" s="12"/>
      <c r="AD72" s="12"/>
      <c r="AE72" s="7"/>
      <c r="AF72" s="7">
        <f t="shared" si="7"/>
        <v>10</v>
      </c>
      <c r="AH72" s="5" t="s">
        <v>549</v>
      </c>
    </row>
    <row r="73" spans="1:34" x14ac:dyDescent="0.2">
      <c r="A73" s="5" t="s">
        <v>345</v>
      </c>
      <c r="B73" s="1">
        <f t="shared" si="6"/>
        <v>10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10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1">
        <f t="shared" si="7"/>
        <v>10</v>
      </c>
      <c r="AG73" s="1"/>
      <c r="AH73" s="5" t="s">
        <v>345</v>
      </c>
    </row>
    <row r="74" spans="1:34" x14ac:dyDescent="0.2">
      <c r="A74" t="s">
        <v>114</v>
      </c>
      <c r="B74" s="1">
        <f t="shared" si="6"/>
        <v>10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10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f t="shared" si="7"/>
        <v>10</v>
      </c>
      <c r="AG74" s="1"/>
      <c r="AH74" t="s">
        <v>114</v>
      </c>
    </row>
    <row r="75" spans="1:34" x14ac:dyDescent="0.2">
      <c r="A75" s="5" t="s">
        <v>551</v>
      </c>
      <c r="B75" s="1">
        <f t="shared" si="6"/>
        <v>10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10</v>
      </c>
      <c r="S75" s="7"/>
      <c r="T75" s="7"/>
      <c r="U75" s="7"/>
      <c r="V75" s="7"/>
      <c r="W75" s="7"/>
      <c r="X75" s="12"/>
      <c r="Y75" s="12"/>
      <c r="Z75" s="12"/>
      <c r="AA75" s="12"/>
      <c r="AB75" s="12"/>
      <c r="AC75" s="12"/>
      <c r="AD75" s="12"/>
      <c r="AE75" s="7"/>
      <c r="AF75" s="7">
        <f t="shared" si="7"/>
        <v>10</v>
      </c>
      <c r="AH75" s="5" t="s">
        <v>551</v>
      </c>
    </row>
    <row r="76" spans="1:34" x14ac:dyDescent="0.2">
      <c r="A76" t="s">
        <v>104</v>
      </c>
      <c r="B76" s="1">
        <f t="shared" si="6"/>
        <v>10</v>
      </c>
      <c r="C76" s="7">
        <v>10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f t="shared" si="7"/>
        <v>10</v>
      </c>
      <c r="AG76" s="1"/>
      <c r="AH76" t="s">
        <v>104</v>
      </c>
    </row>
    <row r="77" spans="1:34" x14ac:dyDescent="0.2">
      <c r="A77" s="5" t="s">
        <v>620</v>
      </c>
      <c r="B77" s="1">
        <f t="shared" si="6"/>
        <v>10</v>
      </c>
      <c r="Y77" s="1">
        <v>10</v>
      </c>
      <c r="AF77" s="7">
        <f t="shared" si="7"/>
        <v>10</v>
      </c>
      <c r="AH77" s="5" t="s">
        <v>620</v>
      </c>
    </row>
    <row r="78" spans="1:34" x14ac:dyDescent="0.2">
      <c r="AG78" s="1"/>
    </row>
    <row r="79" spans="1:34" x14ac:dyDescent="0.2">
      <c r="AG79" s="1"/>
    </row>
    <row r="80" spans="1:34" x14ac:dyDescent="0.2">
      <c r="AG80" s="1"/>
    </row>
    <row r="110" spans="1:34" x14ac:dyDescent="0.2">
      <c r="A110" s="5" t="s">
        <v>550</v>
      </c>
      <c r="B110" s="1">
        <f t="shared" ref="B110" si="8">SUM(C110:AE110)</f>
        <v>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/>
      <c r="Y110" s="12"/>
      <c r="Z110" s="12"/>
      <c r="AA110" s="12"/>
      <c r="AB110" s="12"/>
      <c r="AC110" s="12"/>
      <c r="AD110" s="12"/>
      <c r="AE110" s="7"/>
      <c r="AF110" s="7">
        <f t="shared" ref="AF110" si="9">B110</f>
        <v>0</v>
      </c>
      <c r="AH110" s="5" t="s">
        <v>550</v>
      </c>
    </row>
    <row r="111" spans="1:34" x14ac:dyDescent="0.2">
      <c r="A111" s="5" t="s">
        <v>535</v>
      </c>
      <c r="B111" s="1">
        <f>SUM(C111:AE111)</f>
        <v>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/>
      <c r="Y111" s="7"/>
      <c r="Z111" s="12"/>
      <c r="AA111" s="12"/>
      <c r="AB111" s="12"/>
      <c r="AC111" s="7"/>
      <c r="AD111" s="12"/>
      <c r="AE111" s="7"/>
      <c r="AF111" s="7">
        <f>B111</f>
        <v>0</v>
      </c>
      <c r="AH111" s="5" t="s">
        <v>520</v>
      </c>
    </row>
    <row r="112" spans="1:34" x14ac:dyDescent="0.2">
      <c r="A112" s="5" t="s">
        <v>441</v>
      </c>
      <c r="B112" s="1">
        <f t="shared" ref="B112" si="10">SUM(C112:AE112)</f>
        <v>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>
        <f t="shared" ref="AF112" si="11">B112</f>
        <v>0</v>
      </c>
      <c r="AH112" s="5" t="s">
        <v>441</v>
      </c>
    </row>
    <row r="113" spans="1:34" x14ac:dyDescent="0.2">
      <c r="A113" s="5" t="s">
        <v>545</v>
      </c>
      <c r="B113" s="1">
        <f t="shared" ref="B113:B115" si="12">SUM(C113:AE113)</f>
        <v>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/>
      <c r="Y113" s="12"/>
      <c r="Z113" s="12"/>
      <c r="AA113" s="12"/>
      <c r="AB113" s="12"/>
      <c r="AC113" s="12"/>
      <c r="AD113" s="12"/>
      <c r="AE113" s="7"/>
      <c r="AF113" s="7">
        <f t="shared" ref="AF113:AF115" si="13">B113</f>
        <v>0</v>
      </c>
      <c r="AH113" s="5" t="s">
        <v>545</v>
      </c>
    </row>
    <row r="114" spans="1:34" x14ac:dyDescent="0.2">
      <c r="A114" t="s">
        <v>533</v>
      </c>
      <c r="B114" s="1">
        <f t="shared" si="12"/>
        <v>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/>
      <c r="Y114" s="7"/>
      <c r="Z114" s="7"/>
      <c r="AA114" s="12"/>
      <c r="AB114" s="7"/>
      <c r="AC114" s="12"/>
      <c r="AD114" s="12"/>
      <c r="AE114" s="7"/>
      <c r="AF114" s="1">
        <f t="shared" si="13"/>
        <v>0</v>
      </c>
      <c r="AH114" t="s">
        <v>533</v>
      </c>
    </row>
    <row r="115" spans="1:34" x14ac:dyDescent="0.2">
      <c r="A115" t="s">
        <v>554</v>
      </c>
      <c r="B115" s="1">
        <f t="shared" si="12"/>
        <v>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/>
      <c r="Y115" s="7"/>
      <c r="Z115" s="7"/>
      <c r="AA115" s="12"/>
      <c r="AB115" s="7"/>
      <c r="AC115" s="12"/>
      <c r="AD115" s="12"/>
      <c r="AE115" s="7"/>
      <c r="AF115" s="1">
        <f t="shared" si="13"/>
        <v>0</v>
      </c>
      <c r="AH115" t="s">
        <v>554</v>
      </c>
    </row>
    <row r="116" spans="1:34" x14ac:dyDescent="0.2">
      <c r="A116" t="s">
        <v>555</v>
      </c>
      <c r="B116" s="1">
        <f>SUM(C116:AE116)</f>
        <v>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/>
      <c r="Y116" s="7"/>
      <c r="Z116" s="7"/>
      <c r="AA116" s="12"/>
      <c r="AB116" s="7"/>
      <c r="AC116" s="12"/>
      <c r="AD116" s="12"/>
      <c r="AE116" s="7"/>
      <c r="AF116" s="1">
        <f>B116</f>
        <v>0</v>
      </c>
      <c r="AH116" t="s">
        <v>555</v>
      </c>
    </row>
    <row r="117" spans="1:34" x14ac:dyDescent="0.2">
      <c r="A117" s="5" t="s">
        <v>548</v>
      </c>
      <c r="B117" s="1">
        <f>SUM(C117:AE117)</f>
        <v>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/>
      <c r="Y117" s="12"/>
      <c r="Z117" s="12"/>
      <c r="AA117" s="12"/>
      <c r="AB117" s="12"/>
      <c r="AC117" s="12"/>
      <c r="AD117" s="12"/>
      <c r="AE117" s="7"/>
      <c r="AF117" s="7">
        <f>B117</f>
        <v>0</v>
      </c>
      <c r="AH117" s="5" t="s">
        <v>548</v>
      </c>
    </row>
    <row r="118" spans="1:34" x14ac:dyDescent="0.2">
      <c r="A118" s="5" t="s">
        <v>524</v>
      </c>
      <c r="B118" s="1">
        <f>SUM(C118:AE118)</f>
        <v>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12"/>
      <c r="Z118" s="12"/>
      <c r="AA118" s="12"/>
      <c r="AB118" s="12"/>
      <c r="AC118" s="12"/>
      <c r="AD118" s="12"/>
      <c r="AE118" s="7"/>
      <c r="AF118" s="7">
        <f>B118</f>
        <v>0</v>
      </c>
      <c r="AH118" s="5" t="s">
        <v>524</v>
      </c>
    </row>
    <row r="119" spans="1:34" x14ac:dyDescent="0.2">
      <c r="A119" t="s">
        <v>542</v>
      </c>
      <c r="B119" s="1">
        <f>SUM(C119:AE119)</f>
        <v>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1">
        <f>B119</f>
        <v>0</v>
      </c>
      <c r="AH119" t="s">
        <v>542</v>
      </c>
    </row>
    <row r="120" spans="1:34" x14ac:dyDescent="0.2">
      <c r="A120" s="5" t="s">
        <v>496</v>
      </c>
      <c r="B120" s="1">
        <f t="shared" ref="B120:B122" si="14">SUM(C120:AE120)</f>
        <v>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/>
      <c r="Y120" s="12"/>
      <c r="Z120" s="12"/>
      <c r="AA120" s="12"/>
      <c r="AB120" s="12"/>
      <c r="AC120" s="12"/>
      <c r="AD120" s="12"/>
      <c r="AE120" s="7"/>
      <c r="AF120" s="1">
        <f t="shared" ref="AF120:AF122" si="15">B120</f>
        <v>0</v>
      </c>
      <c r="AH120" s="5" t="s">
        <v>496</v>
      </c>
    </row>
    <row r="121" spans="1:34" x14ac:dyDescent="0.2">
      <c r="A121" s="5" t="s">
        <v>539</v>
      </c>
      <c r="B121" s="1">
        <f t="shared" si="14"/>
        <v>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/>
      <c r="Y121" s="12"/>
      <c r="Z121" s="12"/>
      <c r="AA121" s="12"/>
      <c r="AB121" s="12"/>
      <c r="AC121" s="12"/>
      <c r="AD121" s="12"/>
      <c r="AE121" s="7"/>
      <c r="AF121" s="7">
        <f t="shared" si="15"/>
        <v>0</v>
      </c>
      <c r="AH121" s="5" t="s">
        <v>539</v>
      </c>
    </row>
    <row r="122" spans="1:34" x14ac:dyDescent="0.2">
      <c r="A122" s="5" t="s">
        <v>544</v>
      </c>
      <c r="B122" s="1">
        <f t="shared" si="14"/>
        <v>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/>
      <c r="Y122" s="12"/>
      <c r="Z122" s="12"/>
      <c r="AA122" s="12"/>
      <c r="AB122" s="12"/>
      <c r="AC122" s="12"/>
      <c r="AD122" s="12"/>
      <c r="AE122" s="7"/>
      <c r="AF122" s="7">
        <f t="shared" si="15"/>
        <v>0</v>
      </c>
      <c r="AH122" s="5" t="s">
        <v>544</v>
      </c>
    </row>
    <row r="123" spans="1:34" x14ac:dyDescent="0.2">
      <c r="A123" t="s">
        <v>499</v>
      </c>
      <c r="B123" s="1">
        <f t="shared" ref="B123" si="16">SUM(C123:AE123)</f>
        <v>0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>
        <f t="shared" ref="AF123" si="17">B123</f>
        <v>0</v>
      </c>
      <c r="AG123" s="1"/>
      <c r="AH123" t="s">
        <v>103</v>
      </c>
    </row>
    <row r="124" spans="1:34" x14ac:dyDescent="0.2">
      <c r="A124" s="5" t="s">
        <v>564</v>
      </c>
      <c r="B124" s="1">
        <f t="shared" ref="B124:B127" si="18">SUM(C124:AE124)</f>
        <v>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12"/>
      <c r="Z124" s="12"/>
      <c r="AA124" s="12"/>
      <c r="AB124" s="12"/>
      <c r="AC124" s="12"/>
      <c r="AD124" s="12"/>
      <c r="AE124" s="7"/>
      <c r="AF124" s="7">
        <f t="shared" ref="AF124:AF127" si="19">B124</f>
        <v>0</v>
      </c>
      <c r="AH124" s="5" t="s">
        <v>564</v>
      </c>
    </row>
    <row r="125" spans="1:34" x14ac:dyDescent="0.2">
      <c r="A125" s="5" t="s">
        <v>566</v>
      </c>
      <c r="B125" s="1">
        <f t="shared" si="18"/>
        <v>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12"/>
      <c r="Z125" s="12"/>
      <c r="AA125" s="12"/>
      <c r="AB125" s="12"/>
      <c r="AC125" s="12"/>
      <c r="AD125" s="12"/>
      <c r="AE125" s="7"/>
      <c r="AF125" s="7">
        <f t="shared" si="19"/>
        <v>0</v>
      </c>
      <c r="AH125" s="5" t="s">
        <v>566</v>
      </c>
    </row>
    <row r="126" spans="1:34" x14ac:dyDescent="0.2">
      <c r="A126" s="5" t="s">
        <v>567</v>
      </c>
      <c r="B126" s="1">
        <f t="shared" si="18"/>
        <v>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12"/>
      <c r="Z126" s="12"/>
      <c r="AA126" s="12"/>
      <c r="AB126" s="12"/>
      <c r="AC126" s="12"/>
      <c r="AD126" s="12"/>
      <c r="AE126" s="7"/>
      <c r="AF126" s="7">
        <f t="shared" si="19"/>
        <v>0</v>
      </c>
      <c r="AH126" s="5" t="s">
        <v>567</v>
      </c>
    </row>
    <row r="127" spans="1:34" x14ac:dyDescent="0.2">
      <c r="A127" s="5" t="s">
        <v>527</v>
      </c>
      <c r="B127" s="1">
        <f t="shared" si="18"/>
        <v>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2"/>
      <c r="Z127" s="12"/>
      <c r="AA127" s="12"/>
      <c r="AB127" s="12"/>
      <c r="AC127" s="12"/>
      <c r="AD127" s="12"/>
      <c r="AE127" s="7"/>
      <c r="AF127" s="1">
        <f t="shared" si="19"/>
        <v>0</v>
      </c>
      <c r="AH127" s="5" t="s">
        <v>527</v>
      </c>
    </row>
    <row r="128" spans="1:34" x14ac:dyDescent="0.2">
      <c r="A128" s="5" t="s">
        <v>330</v>
      </c>
      <c r="B128" s="1">
        <f t="shared" ref="B128:B146" si="20">SUM(C128:AE128)</f>
        <v>0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>
        <f t="shared" ref="AF128:AF146" si="21">B128</f>
        <v>0</v>
      </c>
      <c r="AG128" s="1"/>
      <c r="AH128" s="5" t="s">
        <v>330</v>
      </c>
    </row>
    <row r="129" spans="1:34" x14ac:dyDescent="0.2">
      <c r="A129" s="5" t="s">
        <v>483</v>
      </c>
      <c r="B129" s="1">
        <f t="shared" si="20"/>
        <v>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>
        <f t="shared" si="21"/>
        <v>0</v>
      </c>
      <c r="AG129" s="1"/>
      <c r="AH129" s="5" t="s">
        <v>483</v>
      </c>
    </row>
    <row r="130" spans="1:34" x14ac:dyDescent="0.2">
      <c r="A130" s="5" t="s">
        <v>436</v>
      </c>
      <c r="B130" s="1">
        <f t="shared" si="20"/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>
        <f t="shared" si="21"/>
        <v>0</v>
      </c>
      <c r="AH130" s="5" t="s">
        <v>436</v>
      </c>
    </row>
    <row r="131" spans="1:34" x14ac:dyDescent="0.2">
      <c r="A131" s="5" t="s">
        <v>456</v>
      </c>
      <c r="B131" s="1">
        <f t="shared" si="20"/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>
        <f t="shared" si="21"/>
        <v>0</v>
      </c>
      <c r="AH131" s="5" t="s">
        <v>456</v>
      </c>
    </row>
    <row r="132" spans="1:34" x14ac:dyDescent="0.2">
      <c r="A132" t="s">
        <v>532</v>
      </c>
      <c r="B132" s="1">
        <f t="shared" si="20"/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/>
      <c r="Y132" s="7"/>
      <c r="Z132" s="7"/>
      <c r="AA132" s="12"/>
      <c r="AB132" s="12"/>
      <c r="AC132" s="12"/>
      <c r="AD132" s="12"/>
      <c r="AE132" s="7"/>
      <c r="AF132" s="1">
        <f t="shared" si="21"/>
        <v>0</v>
      </c>
      <c r="AH132" t="s">
        <v>532</v>
      </c>
    </row>
    <row r="133" spans="1:34" x14ac:dyDescent="0.2">
      <c r="A133" s="5" t="s">
        <v>498</v>
      </c>
      <c r="B133" s="1">
        <f t="shared" si="20"/>
        <v>0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/>
      <c r="Y133" s="12"/>
      <c r="Z133" s="12"/>
      <c r="AA133" s="12"/>
      <c r="AB133" s="12"/>
      <c r="AC133" s="12"/>
      <c r="AD133" s="12"/>
      <c r="AE133" s="7"/>
      <c r="AF133" s="1">
        <f t="shared" si="21"/>
        <v>0</v>
      </c>
      <c r="AH133" s="5" t="s">
        <v>498</v>
      </c>
    </row>
    <row r="134" spans="1:34" x14ac:dyDescent="0.2">
      <c r="A134" s="5" t="s">
        <v>442</v>
      </c>
      <c r="B134" s="1">
        <f t="shared" si="20"/>
        <v>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>
        <f t="shared" si="21"/>
        <v>0</v>
      </c>
      <c r="AH134" s="5" t="s">
        <v>442</v>
      </c>
    </row>
    <row r="135" spans="1:34" x14ac:dyDescent="0.2">
      <c r="A135" s="5" t="s">
        <v>521</v>
      </c>
      <c r="B135" s="1">
        <f t="shared" si="20"/>
        <v>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/>
      <c r="Y135" s="12"/>
      <c r="Z135" s="12"/>
      <c r="AA135" s="12"/>
      <c r="AB135" s="12"/>
      <c r="AC135" s="12"/>
      <c r="AD135" s="12"/>
      <c r="AE135" s="7"/>
      <c r="AF135" s="7">
        <f t="shared" si="21"/>
        <v>0</v>
      </c>
      <c r="AH135" s="5" t="s">
        <v>521</v>
      </c>
    </row>
    <row r="136" spans="1:34" x14ac:dyDescent="0.2">
      <c r="A136" s="5" t="s">
        <v>386</v>
      </c>
      <c r="B136" s="1">
        <f t="shared" si="20"/>
        <v>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1">
        <f t="shared" si="21"/>
        <v>0</v>
      </c>
      <c r="AG136" s="1"/>
      <c r="AH136" s="5" t="s">
        <v>386</v>
      </c>
    </row>
    <row r="137" spans="1:34" x14ac:dyDescent="0.2">
      <c r="A137" s="5" t="s">
        <v>494</v>
      </c>
      <c r="B137" s="1">
        <f t="shared" si="20"/>
        <v>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/>
      <c r="Y137" s="12"/>
      <c r="Z137" s="12"/>
      <c r="AA137" s="12"/>
      <c r="AB137" s="12"/>
      <c r="AC137" s="12"/>
      <c r="AD137" s="12"/>
      <c r="AE137" s="7"/>
      <c r="AF137" s="1">
        <f t="shared" si="21"/>
        <v>0</v>
      </c>
      <c r="AH137" s="5" t="s">
        <v>494</v>
      </c>
    </row>
    <row r="138" spans="1:34" x14ac:dyDescent="0.2">
      <c r="A138" s="5" t="s">
        <v>497</v>
      </c>
      <c r="B138" s="1">
        <f t="shared" si="20"/>
        <v>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/>
      <c r="Y138" s="12"/>
      <c r="Z138" s="12"/>
      <c r="AA138" s="12"/>
      <c r="AB138" s="12"/>
      <c r="AC138" s="12"/>
      <c r="AD138" s="12"/>
      <c r="AE138" s="7"/>
      <c r="AF138" s="1">
        <f t="shared" si="21"/>
        <v>0</v>
      </c>
      <c r="AH138" s="5" t="s">
        <v>497</v>
      </c>
    </row>
    <row r="139" spans="1:34" x14ac:dyDescent="0.2">
      <c r="A139" s="5" t="s">
        <v>500</v>
      </c>
      <c r="B139" s="1">
        <f t="shared" si="20"/>
        <v>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/>
      <c r="Y139" s="12"/>
      <c r="Z139" s="12"/>
      <c r="AA139" s="12"/>
      <c r="AB139" s="12"/>
      <c r="AC139" s="12"/>
      <c r="AD139" s="12"/>
      <c r="AE139" s="7"/>
      <c r="AF139" s="1">
        <f t="shared" si="21"/>
        <v>0</v>
      </c>
      <c r="AH139" s="5" t="s">
        <v>500</v>
      </c>
    </row>
    <row r="140" spans="1:34" x14ac:dyDescent="0.2">
      <c r="A140" s="5" t="s">
        <v>501</v>
      </c>
      <c r="B140" s="1">
        <f t="shared" si="20"/>
        <v>0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/>
      <c r="Y140" s="12"/>
      <c r="Z140" s="12"/>
      <c r="AA140" s="12"/>
      <c r="AB140" s="12"/>
      <c r="AC140" s="12"/>
      <c r="AD140" s="12"/>
      <c r="AE140" s="7"/>
      <c r="AF140" s="1">
        <f t="shared" si="21"/>
        <v>0</v>
      </c>
      <c r="AH140" s="5" t="s">
        <v>501</v>
      </c>
    </row>
    <row r="141" spans="1:34" x14ac:dyDescent="0.2">
      <c r="A141" s="5" t="s">
        <v>428</v>
      </c>
      <c r="B141" s="1">
        <f t="shared" si="20"/>
        <v>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>
        <f t="shared" si="21"/>
        <v>0</v>
      </c>
      <c r="AH141" s="5" t="s">
        <v>428</v>
      </c>
    </row>
    <row r="142" spans="1:34" x14ac:dyDescent="0.2">
      <c r="A142" t="s">
        <v>346</v>
      </c>
      <c r="B142" s="1">
        <f t="shared" si="20"/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/>
      <c r="Y142" s="12"/>
      <c r="Z142" s="12"/>
      <c r="AA142" s="12"/>
      <c r="AB142" s="12"/>
      <c r="AC142" s="12"/>
      <c r="AD142" s="12"/>
      <c r="AE142" s="7"/>
      <c r="AF142" s="1">
        <f t="shared" si="21"/>
        <v>0</v>
      </c>
      <c r="AH142" t="s">
        <v>346</v>
      </c>
    </row>
    <row r="143" spans="1:34" x14ac:dyDescent="0.2">
      <c r="A143" t="s">
        <v>429</v>
      </c>
      <c r="B143" s="1">
        <f t="shared" si="20"/>
        <v>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>
        <f t="shared" si="21"/>
        <v>0</v>
      </c>
      <c r="AH143" t="s">
        <v>429</v>
      </c>
    </row>
    <row r="144" spans="1:34" x14ac:dyDescent="0.2">
      <c r="A144" s="5" t="s">
        <v>528</v>
      </c>
      <c r="B144" s="1">
        <f t="shared" si="20"/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/>
      <c r="Y144" s="12"/>
      <c r="Z144" s="12"/>
      <c r="AA144" s="12"/>
      <c r="AB144" s="12"/>
      <c r="AC144" s="12"/>
      <c r="AD144" s="12"/>
      <c r="AE144" s="7"/>
      <c r="AF144" s="1">
        <f t="shared" si="21"/>
        <v>0</v>
      </c>
      <c r="AH144" s="5" t="s">
        <v>528</v>
      </c>
    </row>
    <row r="145" spans="1:34" x14ac:dyDescent="0.2">
      <c r="A145" s="5" t="s">
        <v>529</v>
      </c>
      <c r="B145" s="1">
        <f t="shared" si="20"/>
        <v>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/>
      <c r="Y145" s="12"/>
      <c r="Z145" s="12"/>
      <c r="AA145" s="12"/>
      <c r="AB145" s="12"/>
      <c r="AC145" s="12"/>
      <c r="AD145" s="12"/>
      <c r="AE145" s="7"/>
      <c r="AF145" s="1">
        <f t="shared" si="21"/>
        <v>0</v>
      </c>
      <c r="AH145" s="5" t="s">
        <v>529</v>
      </c>
    </row>
    <row r="146" spans="1:34" x14ac:dyDescent="0.2">
      <c r="A146" s="5" t="s">
        <v>530</v>
      </c>
      <c r="B146" s="1">
        <f t="shared" si="20"/>
        <v>0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/>
      <c r="Y146" s="12"/>
      <c r="Z146" s="12"/>
      <c r="AA146" s="12"/>
      <c r="AB146" s="12"/>
      <c r="AC146" s="12"/>
      <c r="AD146" s="12"/>
      <c r="AE146" s="7"/>
      <c r="AF146" s="1">
        <f t="shared" si="21"/>
        <v>0</v>
      </c>
      <c r="AH146" s="5" t="s">
        <v>530</v>
      </c>
    </row>
    <row r="147" spans="1:34" x14ac:dyDescent="0.2">
      <c r="A147" t="s">
        <v>121</v>
      </c>
      <c r="B147" s="1">
        <f t="shared" ref="B147:B157" si="22">SUM(C147:AE147)</f>
        <v>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>
        <f t="shared" ref="AF147:AF157" si="23">B147</f>
        <v>0</v>
      </c>
      <c r="AG147" s="1"/>
      <c r="AH147" t="s">
        <v>121</v>
      </c>
    </row>
    <row r="148" spans="1:34" x14ac:dyDescent="0.2">
      <c r="A148" t="s">
        <v>426</v>
      </c>
      <c r="B148" s="1">
        <f t="shared" si="22"/>
        <v>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>
        <f t="shared" si="23"/>
        <v>0</v>
      </c>
      <c r="AH148" t="s">
        <v>426</v>
      </c>
    </row>
    <row r="149" spans="1:34" x14ac:dyDescent="0.2">
      <c r="A149" t="s">
        <v>425</v>
      </c>
      <c r="B149" s="1">
        <f t="shared" si="22"/>
        <v>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>
        <f t="shared" si="23"/>
        <v>0</v>
      </c>
      <c r="AH149" t="s">
        <v>425</v>
      </c>
    </row>
    <row r="150" spans="1:34" x14ac:dyDescent="0.2">
      <c r="A150" t="s">
        <v>335</v>
      </c>
      <c r="B150" s="1">
        <f t="shared" si="22"/>
        <v>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>
        <f t="shared" si="23"/>
        <v>0</v>
      </c>
      <c r="AH150" t="s">
        <v>335</v>
      </c>
    </row>
    <row r="151" spans="1:34" x14ac:dyDescent="0.2">
      <c r="A151" t="s">
        <v>402</v>
      </c>
      <c r="B151" s="1">
        <f t="shared" si="22"/>
        <v>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>
        <f t="shared" si="23"/>
        <v>0</v>
      </c>
      <c r="AH151" t="s">
        <v>402</v>
      </c>
    </row>
    <row r="152" spans="1:34" x14ac:dyDescent="0.2">
      <c r="A152" s="5" t="s">
        <v>439</v>
      </c>
      <c r="B152" s="1">
        <f t="shared" si="22"/>
        <v>0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>
        <f t="shared" si="23"/>
        <v>0</v>
      </c>
      <c r="AH152" s="5" t="s">
        <v>439</v>
      </c>
    </row>
    <row r="153" spans="1:34" x14ac:dyDescent="0.2">
      <c r="A153" s="5" t="s">
        <v>446</v>
      </c>
      <c r="B153" s="1">
        <f t="shared" si="22"/>
        <v>0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>
        <f t="shared" si="23"/>
        <v>0</v>
      </c>
      <c r="AH153" s="5" t="s">
        <v>446</v>
      </c>
    </row>
    <row r="154" spans="1:34" x14ac:dyDescent="0.2">
      <c r="A154" t="s">
        <v>427</v>
      </c>
      <c r="B154" s="1">
        <f t="shared" si="22"/>
        <v>0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>
        <f t="shared" si="23"/>
        <v>0</v>
      </c>
      <c r="AH154" t="s">
        <v>427</v>
      </c>
    </row>
    <row r="155" spans="1:34" x14ac:dyDescent="0.2">
      <c r="A155" t="s">
        <v>361</v>
      </c>
      <c r="B155" s="1">
        <f t="shared" si="22"/>
        <v>0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>
        <f t="shared" si="23"/>
        <v>0</v>
      </c>
      <c r="AH155" t="s">
        <v>361</v>
      </c>
    </row>
    <row r="156" spans="1:34" x14ac:dyDescent="0.2">
      <c r="A156" t="s">
        <v>360</v>
      </c>
      <c r="B156" s="1">
        <f t="shared" si="22"/>
        <v>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>
        <f t="shared" si="23"/>
        <v>0</v>
      </c>
      <c r="AH156" t="s">
        <v>360</v>
      </c>
    </row>
    <row r="157" spans="1:34" x14ac:dyDescent="0.2">
      <c r="A157" s="5" t="s">
        <v>437</v>
      </c>
      <c r="B157" s="1">
        <f t="shared" si="22"/>
        <v>0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>
        <f t="shared" si="23"/>
        <v>0</v>
      </c>
      <c r="AH157" s="5" t="s">
        <v>437</v>
      </c>
    </row>
    <row r="158" spans="1:34" x14ac:dyDescent="0.2">
      <c r="A158" s="5" t="s">
        <v>455</v>
      </c>
      <c r="B158" s="1">
        <f>SUM(C158:AE158)</f>
        <v>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>
        <f>B158</f>
        <v>0</v>
      </c>
      <c r="AH158" t="s">
        <v>404</v>
      </c>
    </row>
    <row r="159" spans="1:34" x14ac:dyDescent="0.2">
      <c r="A159" s="5" t="s">
        <v>435</v>
      </c>
      <c r="B159" s="1">
        <f>SUM(C159:AE159)</f>
        <v>0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>
        <f>B159</f>
        <v>0</v>
      </c>
      <c r="AH159" s="5" t="s">
        <v>435</v>
      </c>
    </row>
    <row r="160" spans="1:34" x14ac:dyDescent="0.2">
      <c r="A160" s="5" t="s">
        <v>479</v>
      </c>
      <c r="B160" s="1">
        <f>SUM(C160:AE160)</f>
        <v>0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>
        <f>B160</f>
        <v>0</v>
      </c>
      <c r="AH160" s="5" t="s">
        <v>479</v>
      </c>
    </row>
    <row r="161" spans="1:34" x14ac:dyDescent="0.2">
      <c r="A161" t="s">
        <v>108</v>
      </c>
      <c r="B161" s="1">
        <f t="shared" ref="B161:B188" si="24">SUM(C161:AE161)</f>
        <v>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1">
        <f t="shared" ref="AF161:AF188" si="25">B161</f>
        <v>0</v>
      </c>
      <c r="AG161" s="1"/>
      <c r="AH161" t="s">
        <v>108</v>
      </c>
    </row>
    <row r="162" spans="1:34" x14ac:dyDescent="0.2">
      <c r="A162" s="5" t="s">
        <v>358</v>
      </c>
      <c r="B162" s="1">
        <f t="shared" si="24"/>
        <v>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1">
        <f t="shared" si="25"/>
        <v>0</v>
      </c>
      <c r="AG162" s="1"/>
      <c r="AH162" s="5" t="s">
        <v>358</v>
      </c>
    </row>
    <row r="163" spans="1:34" x14ac:dyDescent="0.2">
      <c r="A163" s="5" t="s">
        <v>388</v>
      </c>
      <c r="B163" s="1">
        <f t="shared" si="24"/>
        <v>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1">
        <f t="shared" si="25"/>
        <v>0</v>
      </c>
      <c r="AG163" s="1"/>
      <c r="AH163" s="5" t="s">
        <v>388</v>
      </c>
    </row>
    <row r="164" spans="1:34" x14ac:dyDescent="0.2">
      <c r="A164" t="s">
        <v>407</v>
      </c>
      <c r="B164" s="1">
        <f t="shared" si="24"/>
        <v>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1">
        <f t="shared" si="25"/>
        <v>0</v>
      </c>
      <c r="AH164" t="s">
        <v>407</v>
      </c>
    </row>
    <row r="165" spans="1:34" x14ac:dyDescent="0.2">
      <c r="A165" t="s">
        <v>359</v>
      </c>
      <c r="B165" s="1">
        <f t="shared" si="24"/>
        <v>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">
        <f t="shared" si="25"/>
        <v>0</v>
      </c>
      <c r="AH165" t="s">
        <v>359</v>
      </c>
    </row>
    <row r="166" spans="1:34" x14ac:dyDescent="0.2">
      <c r="A166" t="s">
        <v>132</v>
      </c>
      <c r="B166" s="1">
        <f t="shared" si="24"/>
        <v>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">
        <f t="shared" si="25"/>
        <v>0</v>
      </c>
      <c r="AG166" s="1"/>
      <c r="AH166" t="s">
        <v>132</v>
      </c>
    </row>
    <row r="167" spans="1:34" x14ac:dyDescent="0.2">
      <c r="A167" s="5" t="s">
        <v>418</v>
      </c>
      <c r="B167" s="1">
        <f t="shared" si="24"/>
        <v>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1">
        <f t="shared" si="25"/>
        <v>0</v>
      </c>
      <c r="AG167" s="1"/>
      <c r="AH167" s="5" t="s">
        <v>418</v>
      </c>
    </row>
    <row r="168" spans="1:34" x14ac:dyDescent="0.2">
      <c r="A168" s="5" t="s">
        <v>414</v>
      </c>
      <c r="B168" s="1">
        <f t="shared" si="24"/>
        <v>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1">
        <f t="shared" si="25"/>
        <v>0</v>
      </c>
      <c r="AG168" s="1"/>
      <c r="AH168" s="5" t="s">
        <v>414</v>
      </c>
    </row>
    <row r="169" spans="1:34" x14ac:dyDescent="0.2">
      <c r="A169" t="s">
        <v>117</v>
      </c>
      <c r="B169" s="1">
        <f t="shared" si="24"/>
        <v>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1">
        <f t="shared" si="25"/>
        <v>0</v>
      </c>
      <c r="AG169" s="1"/>
      <c r="AH169" t="s">
        <v>117</v>
      </c>
    </row>
    <row r="170" spans="1:34" x14ac:dyDescent="0.2">
      <c r="A170" t="s">
        <v>403</v>
      </c>
      <c r="B170" s="1">
        <f t="shared" si="24"/>
        <v>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1">
        <f t="shared" si="25"/>
        <v>0</v>
      </c>
      <c r="AH170" t="s">
        <v>403</v>
      </c>
    </row>
    <row r="171" spans="1:34" x14ac:dyDescent="0.2">
      <c r="A171" s="5" t="s">
        <v>415</v>
      </c>
      <c r="B171" s="1">
        <f t="shared" si="24"/>
        <v>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1">
        <f t="shared" si="25"/>
        <v>0</v>
      </c>
      <c r="AH171" s="5" t="s">
        <v>415</v>
      </c>
    </row>
    <row r="172" spans="1:34" x14ac:dyDescent="0.2">
      <c r="A172" s="5" t="s">
        <v>417</v>
      </c>
      <c r="B172" s="1">
        <f t="shared" si="24"/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">
        <f t="shared" si="25"/>
        <v>0</v>
      </c>
      <c r="AH172" s="5" t="s">
        <v>417</v>
      </c>
    </row>
    <row r="173" spans="1:34" x14ac:dyDescent="0.2">
      <c r="A173" t="s">
        <v>362</v>
      </c>
      <c r="B173" s="1">
        <f t="shared" si="24"/>
        <v>0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9"/>
      <c r="AB173" s="9"/>
      <c r="AC173" s="9"/>
      <c r="AD173" s="9"/>
      <c r="AF173" s="1">
        <f t="shared" si="25"/>
        <v>0</v>
      </c>
      <c r="AH173" t="s">
        <v>362</v>
      </c>
    </row>
    <row r="174" spans="1:34" x14ac:dyDescent="0.2">
      <c r="A174" s="5" t="s">
        <v>195</v>
      </c>
      <c r="B174" s="1">
        <f t="shared" si="24"/>
        <v>0</v>
      </c>
      <c r="C174" s="8"/>
      <c r="D174" s="8"/>
      <c r="E174" s="8"/>
      <c r="F174" s="8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1">
        <f t="shared" si="25"/>
        <v>0</v>
      </c>
      <c r="AG174" s="1"/>
      <c r="AH174" s="5" t="s">
        <v>195</v>
      </c>
    </row>
    <row r="175" spans="1:34" x14ac:dyDescent="0.2">
      <c r="A175" t="s">
        <v>137</v>
      </c>
      <c r="B175" s="1">
        <f t="shared" si="24"/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/>
      <c r="Y175" s="12"/>
      <c r="Z175" s="12"/>
      <c r="AA175" s="12"/>
      <c r="AB175" s="12"/>
      <c r="AC175" s="12"/>
      <c r="AD175" s="12"/>
      <c r="AE175" s="7"/>
      <c r="AF175" s="1">
        <f t="shared" si="25"/>
        <v>0</v>
      </c>
      <c r="AG175" s="1"/>
      <c r="AH175" t="s">
        <v>137</v>
      </c>
    </row>
    <row r="176" spans="1:34" x14ac:dyDescent="0.2">
      <c r="A176" s="5" t="s">
        <v>374</v>
      </c>
      <c r="B176" s="1">
        <f t="shared" si="24"/>
        <v>0</v>
      </c>
      <c r="AF176" s="1">
        <f t="shared" si="25"/>
        <v>0</v>
      </c>
      <c r="AH176" s="5" t="s">
        <v>374</v>
      </c>
    </row>
    <row r="177" spans="1:34" x14ac:dyDescent="0.2">
      <c r="A177" t="s">
        <v>379</v>
      </c>
      <c r="B177" s="1">
        <f t="shared" si="24"/>
        <v>0</v>
      </c>
      <c r="AF177" s="1">
        <f t="shared" si="25"/>
        <v>0</v>
      </c>
      <c r="AH177" t="s">
        <v>379</v>
      </c>
    </row>
    <row r="178" spans="1:34" x14ac:dyDescent="0.2">
      <c r="A178" t="s">
        <v>390</v>
      </c>
      <c r="B178" s="1">
        <f t="shared" si="24"/>
        <v>0</v>
      </c>
      <c r="AF178" s="1">
        <f t="shared" si="25"/>
        <v>0</v>
      </c>
      <c r="AH178" t="s">
        <v>390</v>
      </c>
    </row>
    <row r="179" spans="1:34" x14ac:dyDescent="0.2">
      <c r="A179" s="5" t="s">
        <v>384</v>
      </c>
      <c r="B179" s="1">
        <f t="shared" si="24"/>
        <v>0</v>
      </c>
      <c r="AF179" s="1">
        <f t="shared" si="25"/>
        <v>0</v>
      </c>
      <c r="AH179" s="5" t="s">
        <v>384</v>
      </c>
    </row>
    <row r="180" spans="1:34" x14ac:dyDescent="0.2">
      <c r="A180" s="5" t="s">
        <v>387</v>
      </c>
      <c r="B180" s="1">
        <f t="shared" si="24"/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1">
        <f t="shared" si="25"/>
        <v>0</v>
      </c>
      <c r="AG180" s="1"/>
      <c r="AH180" s="5" t="s">
        <v>387</v>
      </c>
    </row>
    <row r="181" spans="1:34" x14ac:dyDescent="0.2">
      <c r="A181" s="5" t="s">
        <v>385</v>
      </c>
      <c r="B181" s="1">
        <f t="shared" si="24"/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1">
        <f t="shared" si="25"/>
        <v>0</v>
      </c>
      <c r="AG181" s="1"/>
      <c r="AH181" s="5" t="s">
        <v>385</v>
      </c>
    </row>
    <row r="182" spans="1:34" x14ac:dyDescent="0.2">
      <c r="A182" s="5" t="s">
        <v>100</v>
      </c>
      <c r="B182" s="1">
        <f t="shared" si="24"/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/>
      <c r="Y182" s="12"/>
      <c r="Z182" s="12"/>
      <c r="AA182" s="12"/>
      <c r="AB182" s="12"/>
      <c r="AC182" s="12"/>
      <c r="AD182" s="12"/>
      <c r="AE182" s="7"/>
      <c r="AF182" s="1">
        <f t="shared" si="25"/>
        <v>0</v>
      </c>
      <c r="AG182" s="1"/>
      <c r="AH182" s="5" t="s">
        <v>100</v>
      </c>
    </row>
    <row r="183" spans="1:34" x14ac:dyDescent="0.2">
      <c r="A183" t="s">
        <v>101</v>
      </c>
      <c r="B183" s="1">
        <f t="shared" si="24"/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1">
        <f t="shared" si="25"/>
        <v>0</v>
      </c>
      <c r="AG183" s="1"/>
      <c r="AH183" t="s">
        <v>101</v>
      </c>
    </row>
    <row r="184" spans="1:34" x14ac:dyDescent="0.2">
      <c r="A184" t="s">
        <v>370</v>
      </c>
      <c r="B184" s="1">
        <f t="shared" si="24"/>
        <v>0</v>
      </c>
      <c r="AF184" s="1">
        <f t="shared" si="25"/>
        <v>0</v>
      </c>
      <c r="AH184" t="s">
        <v>370</v>
      </c>
    </row>
    <row r="185" spans="1:34" x14ac:dyDescent="0.2">
      <c r="A185" t="s">
        <v>380</v>
      </c>
      <c r="B185" s="1">
        <f t="shared" si="24"/>
        <v>0</v>
      </c>
      <c r="AF185" s="1">
        <f t="shared" si="25"/>
        <v>0</v>
      </c>
      <c r="AH185" t="s">
        <v>380</v>
      </c>
    </row>
    <row r="186" spans="1:34" x14ac:dyDescent="0.2">
      <c r="A186" t="s">
        <v>347</v>
      </c>
      <c r="B186" s="1">
        <f t="shared" si="24"/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/>
      <c r="Y186" s="12"/>
      <c r="Z186" s="12"/>
      <c r="AA186" s="12"/>
      <c r="AB186" s="12"/>
      <c r="AC186" s="12"/>
      <c r="AD186" s="12"/>
      <c r="AE186" s="7"/>
      <c r="AF186" s="1">
        <f t="shared" si="25"/>
        <v>0</v>
      </c>
      <c r="AH186" t="s">
        <v>347</v>
      </c>
    </row>
    <row r="187" spans="1:34" x14ac:dyDescent="0.2">
      <c r="A187" s="5" t="s">
        <v>113</v>
      </c>
      <c r="B187" s="1">
        <f t="shared" si="24"/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/>
      <c r="Y187" s="12"/>
      <c r="Z187" s="7"/>
      <c r="AA187" s="7"/>
      <c r="AB187" s="7"/>
      <c r="AC187" s="7"/>
      <c r="AD187" s="7"/>
      <c r="AE187" s="7"/>
      <c r="AF187" s="1">
        <f t="shared" si="25"/>
        <v>0</v>
      </c>
      <c r="AG187" s="1"/>
      <c r="AH187" s="5" t="s">
        <v>113</v>
      </c>
    </row>
    <row r="188" spans="1:34" x14ac:dyDescent="0.2">
      <c r="A188" t="s">
        <v>115</v>
      </c>
      <c r="B188" s="1">
        <f t="shared" si="24"/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1">
        <f t="shared" si="25"/>
        <v>0</v>
      </c>
      <c r="AG188" s="1"/>
      <c r="AH188" t="s">
        <v>115</v>
      </c>
    </row>
    <row r="189" spans="1:34" x14ac:dyDescent="0.2">
      <c r="A189" s="5" t="s">
        <v>190</v>
      </c>
      <c r="B189" s="1">
        <f t="shared" ref="B189:B220" si="26">SUM(C189:AE189)</f>
        <v>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1">
        <f t="shared" ref="AF189:AF220" si="27">B189</f>
        <v>0</v>
      </c>
      <c r="AG189" s="1"/>
      <c r="AH189" s="5" t="s">
        <v>190</v>
      </c>
    </row>
    <row r="190" spans="1:34" x14ac:dyDescent="0.2">
      <c r="A190" t="s">
        <v>187</v>
      </c>
      <c r="B190" s="1">
        <f t="shared" si="26"/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1">
        <f t="shared" si="27"/>
        <v>0</v>
      </c>
      <c r="AG190" s="1"/>
      <c r="AH190" t="s">
        <v>187</v>
      </c>
    </row>
    <row r="191" spans="1:34" x14ac:dyDescent="0.2">
      <c r="A191" t="s">
        <v>189</v>
      </c>
      <c r="B191" s="1">
        <f t="shared" si="26"/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1">
        <f t="shared" si="27"/>
        <v>0</v>
      </c>
      <c r="AG191" s="1"/>
      <c r="AH191" t="s">
        <v>189</v>
      </c>
    </row>
    <row r="192" spans="1:34" x14ac:dyDescent="0.2">
      <c r="A192" s="5" t="s">
        <v>184</v>
      </c>
      <c r="B192" s="1">
        <f t="shared" si="26"/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/>
      <c r="Y192" s="12"/>
      <c r="Z192" s="12"/>
      <c r="AA192" s="12"/>
      <c r="AB192" s="12"/>
      <c r="AC192" s="12"/>
      <c r="AD192" s="12"/>
      <c r="AE192" s="7"/>
      <c r="AF192" s="1">
        <f t="shared" si="27"/>
        <v>0</v>
      </c>
      <c r="AH192" s="5" t="s">
        <v>184</v>
      </c>
    </row>
    <row r="193" spans="1:34" x14ac:dyDescent="0.2">
      <c r="A193" s="5" t="s">
        <v>344</v>
      </c>
      <c r="B193" s="1">
        <f t="shared" si="26"/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/>
      <c r="Y193" s="12"/>
      <c r="Z193" s="12"/>
      <c r="AA193" s="12"/>
      <c r="AB193" s="12"/>
      <c r="AC193" s="12"/>
      <c r="AD193" s="12"/>
      <c r="AE193" s="7"/>
      <c r="AF193" s="1">
        <f t="shared" si="27"/>
        <v>0</v>
      </c>
      <c r="AH193" s="5" t="s">
        <v>344</v>
      </c>
    </row>
    <row r="194" spans="1:34" x14ac:dyDescent="0.2">
      <c r="A194" t="s">
        <v>147</v>
      </c>
      <c r="B194" s="1">
        <f t="shared" si="26"/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/>
      <c r="Y194" s="12"/>
      <c r="Z194" s="12"/>
      <c r="AA194" s="12"/>
      <c r="AB194" s="12"/>
      <c r="AC194" s="12"/>
      <c r="AD194" s="12"/>
      <c r="AE194" s="7"/>
      <c r="AF194" s="1">
        <f t="shared" si="27"/>
        <v>0</v>
      </c>
      <c r="AG194" s="1"/>
      <c r="AH194" t="s">
        <v>147</v>
      </c>
    </row>
    <row r="195" spans="1:34" x14ac:dyDescent="0.2">
      <c r="A195" s="5" t="s">
        <v>109</v>
      </c>
      <c r="B195" s="1">
        <f t="shared" si="26"/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1">
        <f t="shared" si="27"/>
        <v>0</v>
      </c>
      <c r="AG195" s="1"/>
      <c r="AH195" s="5" t="s">
        <v>109</v>
      </c>
    </row>
    <row r="196" spans="1:34" x14ac:dyDescent="0.2">
      <c r="A196" s="5" t="s">
        <v>185</v>
      </c>
      <c r="B196" s="1">
        <f t="shared" si="26"/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/>
      <c r="Y196" s="12"/>
      <c r="Z196" s="12"/>
      <c r="AA196" s="12"/>
      <c r="AB196" s="12"/>
      <c r="AC196" s="12"/>
      <c r="AD196" s="12"/>
      <c r="AE196" s="7"/>
      <c r="AF196" s="1">
        <f t="shared" si="27"/>
        <v>0</v>
      </c>
      <c r="AH196" s="5" t="s">
        <v>185</v>
      </c>
    </row>
    <row r="197" spans="1:34" x14ac:dyDescent="0.2">
      <c r="A197" t="s">
        <v>332</v>
      </c>
      <c r="B197" s="1">
        <f t="shared" si="26"/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/>
      <c r="Y197" s="12"/>
      <c r="Z197" s="12"/>
      <c r="AA197" s="12"/>
      <c r="AB197" s="12"/>
      <c r="AC197" s="12"/>
      <c r="AD197" s="12"/>
      <c r="AE197" s="7"/>
      <c r="AF197" s="1">
        <f t="shared" si="27"/>
        <v>0</v>
      </c>
      <c r="AH197" t="s">
        <v>332</v>
      </c>
    </row>
    <row r="198" spans="1:34" x14ac:dyDescent="0.2">
      <c r="A198" t="s">
        <v>110</v>
      </c>
      <c r="B198" s="1">
        <f t="shared" si="26"/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1">
        <f t="shared" si="27"/>
        <v>0</v>
      </c>
      <c r="AG198" s="1"/>
      <c r="AH198" t="s">
        <v>110</v>
      </c>
    </row>
    <row r="199" spans="1:34" x14ac:dyDescent="0.2">
      <c r="A199" s="5" t="s">
        <v>186</v>
      </c>
      <c r="B199" s="1">
        <f t="shared" si="26"/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/>
      <c r="Y199" s="12"/>
      <c r="Z199" s="12"/>
      <c r="AA199" s="12"/>
      <c r="AB199" s="12"/>
      <c r="AC199" s="12"/>
      <c r="AD199" s="12"/>
      <c r="AE199" s="7"/>
      <c r="AF199" s="1">
        <f t="shared" si="27"/>
        <v>0</v>
      </c>
      <c r="AH199" s="5" t="s">
        <v>186</v>
      </c>
    </row>
    <row r="200" spans="1:34" x14ac:dyDescent="0.2">
      <c r="A200" t="s">
        <v>153</v>
      </c>
      <c r="B200" s="1">
        <f t="shared" si="26"/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/>
      <c r="Y200" s="12"/>
      <c r="Z200" s="12"/>
      <c r="AA200" s="12"/>
      <c r="AB200" s="12"/>
      <c r="AC200" s="12"/>
      <c r="AD200" s="12"/>
      <c r="AE200" s="7"/>
      <c r="AF200" s="1">
        <f t="shared" si="27"/>
        <v>0</v>
      </c>
      <c r="AG200" s="1"/>
      <c r="AH200" t="s">
        <v>153</v>
      </c>
    </row>
    <row r="201" spans="1:34" x14ac:dyDescent="0.2">
      <c r="A201" t="s">
        <v>111</v>
      </c>
      <c r="B201" s="1">
        <f t="shared" si="26"/>
        <v>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1">
        <f t="shared" si="27"/>
        <v>0</v>
      </c>
      <c r="AG201" s="1"/>
      <c r="AH201" t="s">
        <v>111</v>
      </c>
    </row>
    <row r="202" spans="1:34" x14ac:dyDescent="0.2">
      <c r="A202" t="s">
        <v>333</v>
      </c>
      <c r="B202" s="1">
        <f t="shared" si="26"/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/>
      <c r="Y202" s="12"/>
      <c r="Z202" s="12"/>
      <c r="AA202" s="12"/>
      <c r="AB202" s="12"/>
      <c r="AC202" s="12"/>
      <c r="AD202" s="12"/>
      <c r="AE202" s="7"/>
      <c r="AF202" s="1">
        <f t="shared" si="27"/>
        <v>0</v>
      </c>
      <c r="AH202" t="s">
        <v>333</v>
      </c>
    </row>
    <row r="203" spans="1:34" x14ac:dyDescent="0.2">
      <c r="A203" t="s">
        <v>334</v>
      </c>
      <c r="B203" s="1">
        <f t="shared" si="26"/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/>
      <c r="Y203" s="12"/>
      <c r="Z203" s="12"/>
      <c r="AA203" s="12"/>
      <c r="AB203" s="12"/>
      <c r="AC203" s="12"/>
      <c r="AD203" s="12"/>
      <c r="AE203" s="7"/>
      <c r="AF203" s="1">
        <f t="shared" si="27"/>
        <v>0</v>
      </c>
      <c r="AH203" t="s">
        <v>334</v>
      </c>
    </row>
    <row r="204" spans="1:34" x14ac:dyDescent="0.2">
      <c r="A204" s="5" t="s">
        <v>105</v>
      </c>
      <c r="B204" s="1">
        <f t="shared" si="26"/>
        <v>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1">
        <f t="shared" si="27"/>
        <v>0</v>
      </c>
      <c r="AG204" s="1"/>
      <c r="AH204" t="s">
        <v>106</v>
      </c>
    </row>
    <row r="205" spans="1:34" x14ac:dyDescent="0.2">
      <c r="A205" s="5" t="s">
        <v>102</v>
      </c>
      <c r="B205" s="1">
        <f t="shared" si="26"/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1">
        <f t="shared" si="27"/>
        <v>0</v>
      </c>
      <c r="AG205" s="1"/>
      <c r="AH205" s="5" t="s">
        <v>102</v>
      </c>
    </row>
    <row r="206" spans="1:34" x14ac:dyDescent="0.2">
      <c r="A206" t="s">
        <v>123</v>
      </c>
      <c r="B206" s="1">
        <f t="shared" si="26"/>
        <v>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1">
        <f t="shared" si="27"/>
        <v>0</v>
      </c>
      <c r="AG206" s="1"/>
      <c r="AH206" t="s">
        <v>123</v>
      </c>
    </row>
    <row r="207" spans="1:34" x14ac:dyDescent="0.2">
      <c r="A207" s="5" t="s">
        <v>116</v>
      </c>
      <c r="B207" s="1">
        <f t="shared" si="26"/>
        <v>0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1">
        <f t="shared" si="27"/>
        <v>0</v>
      </c>
      <c r="AG207" s="1"/>
      <c r="AH207" s="5" t="s">
        <v>116</v>
      </c>
    </row>
    <row r="208" spans="1:34" x14ac:dyDescent="0.2">
      <c r="A208" t="s">
        <v>118</v>
      </c>
      <c r="B208" s="1">
        <f t="shared" si="26"/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1">
        <f t="shared" si="27"/>
        <v>0</v>
      </c>
      <c r="AG208" s="1"/>
      <c r="AH208" t="s">
        <v>118</v>
      </c>
    </row>
    <row r="209" spans="1:34" x14ac:dyDescent="0.2">
      <c r="A209" s="5" t="s">
        <v>119</v>
      </c>
      <c r="B209" s="1">
        <f t="shared" si="26"/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1">
        <f t="shared" si="27"/>
        <v>0</v>
      </c>
      <c r="AG209" s="1"/>
      <c r="AH209" s="5" t="s">
        <v>119</v>
      </c>
    </row>
    <row r="210" spans="1:34" x14ac:dyDescent="0.2">
      <c r="A210" s="5" t="s">
        <v>120</v>
      </c>
      <c r="B210" s="1">
        <f t="shared" si="26"/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1">
        <f t="shared" si="27"/>
        <v>0</v>
      </c>
      <c r="AG210" s="1"/>
      <c r="AH210" s="5" t="s">
        <v>120</v>
      </c>
    </row>
    <row r="211" spans="1:34" x14ac:dyDescent="0.2">
      <c r="A211" t="s">
        <v>152</v>
      </c>
      <c r="B211" s="1">
        <f t="shared" si="26"/>
        <v>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1">
        <f t="shared" si="27"/>
        <v>0</v>
      </c>
      <c r="AG211" s="1"/>
      <c r="AH211" t="s">
        <v>152</v>
      </c>
    </row>
    <row r="212" spans="1:34" x14ac:dyDescent="0.2">
      <c r="A212" s="5" t="s">
        <v>165</v>
      </c>
      <c r="B212" s="1">
        <f t="shared" si="26"/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1">
        <f t="shared" si="27"/>
        <v>0</v>
      </c>
      <c r="AG212" s="1"/>
      <c r="AH212" s="5" t="s">
        <v>165</v>
      </c>
    </row>
    <row r="213" spans="1:34" x14ac:dyDescent="0.2">
      <c r="A213" t="s">
        <v>122</v>
      </c>
      <c r="B213" s="1">
        <f t="shared" si="26"/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1">
        <f t="shared" si="27"/>
        <v>0</v>
      </c>
      <c r="AG213" s="1"/>
      <c r="AH213" t="s">
        <v>122</v>
      </c>
    </row>
    <row r="214" spans="1:34" x14ac:dyDescent="0.2">
      <c r="A214" t="s">
        <v>145</v>
      </c>
      <c r="B214" s="1">
        <f t="shared" si="26"/>
        <v>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">
        <f t="shared" si="27"/>
        <v>0</v>
      </c>
      <c r="AG214" s="1"/>
      <c r="AH214" t="s">
        <v>145</v>
      </c>
    </row>
    <row r="215" spans="1:34" ht="13.5" customHeight="1" x14ac:dyDescent="0.2">
      <c r="A215" t="s">
        <v>149</v>
      </c>
      <c r="B215" s="1">
        <f t="shared" si="26"/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12"/>
      <c r="Z215" s="12"/>
      <c r="AA215" s="12"/>
      <c r="AB215" s="12"/>
      <c r="AC215" s="12"/>
      <c r="AD215" s="12"/>
      <c r="AE215" s="7"/>
      <c r="AF215" s="1">
        <f t="shared" si="27"/>
        <v>0</v>
      </c>
      <c r="AG215" s="1"/>
      <c r="AH215" t="s">
        <v>149</v>
      </c>
    </row>
    <row r="216" spans="1:34" x14ac:dyDescent="0.2">
      <c r="A216" s="5" t="s">
        <v>166</v>
      </c>
      <c r="B216" s="1">
        <f t="shared" si="26"/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/>
      <c r="Y216" s="12"/>
      <c r="Z216" s="12"/>
      <c r="AA216" s="12"/>
      <c r="AB216" s="12"/>
      <c r="AC216" s="12"/>
      <c r="AD216" s="12"/>
      <c r="AE216" s="7"/>
      <c r="AF216" s="1">
        <f t="shared" si="27"/>
        <v>0</v>
      </c>
      <c r="AH216" s="5" t="s">
        <v>166</v>
      </c>
    </row>
    <row r="217" spans="1:34" x14ac:dyDescent="0.2">
      <c r="A217" t="s">
        <v>124</v>
      </c>
      <c r="B217" s="1">
        <f t="shared" si="26"/>
        <v>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1">
        <f t="shared" si="27"/>
        <v>0</v>
      </c>
      <c r="AG217" s="1"/>
      <c r="AH217" t="s">
        <v>124</v>
      </c>
    </row>
    <row r="218" spans="1:34" x14ac:dyDescent="0.2">
      <c r="A218" t="s">
        <v>125</v>
      </c>
      <c r="B218" s="1">
        <f t="shared" si="26"/>
        <v>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1">
        <f t="shared" si="27"/>
        <v>0</v>
      </c>
      <c r="AG218" s="1"/>
      <c r="AH218" t="s">
        <v>125</v>
      </c>
    </row>
    <row r="219" spans="1:34" x14ac:dyDescent="0.2">
      <c r="A219" t="s">
        <v>126</v>
      </c>
      <c r="B219" s="1">
        <f t="shared" si="26"/>
        <v>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1">
        <f t="shared" si="27"/>
        <v>0</v>
      </c>
      <c r="AG219" s="1"/>
      <c r="AH219" t="s">
        <v>126</v>
      </c>
    </row>
    <row r="220" spans="1:34" x14ac:dyDescent="0.2">
      <c r="A220" t="s">
        <v>127</v>
      </c>
      <c r="B220" s="1">
        <f t="shared" si="26"/>
        <v>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/>
      <c r="Y220" s="12"/>
      <c r="Z220" s="12"/>
      <c r="AA220" s="12"/>
      <c r="AB220" s="12"/>
      <c r="AC220" s="12"/>
      <c r="AD220" s="12"/>
      <c r="AE220" s="7"/>
      <c r="AF220" s="1">
        <f t="shared" si="27"/>
        <v>0</v>
      </c>
      <c r="AG220" s="1"/>
      <c r="AH220" t="s">
        <v>127</v>
      </c>
    </row>
    <row r="221" spans="1:34" x14ac:dyDescent="0.2">
      <c r="A221" t="s">
        <v>128</v>
      </c>
      <c r="B221" s="1">
        <f t="shared" ref="B221:B240" si="28">SUM(C221:AE221)</f>
        <v>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/>
      <c r="Y221" s="12"/>
      <c r="Z221" s="12"/>
      <c r="AA221" s="12"/>
      <c r="AB221" s="12"/>
      <c r="AC221" s="12"/>
      <c r="AD221" s="12"/>
      <c r="AE221" s="7"/>
      <c r="AF221" s="1">
        <f t="shared" ref="AF221:AF240" si="29">B221</f>
        <v>0</v>
      </c>
      <c r="AG221" s="1"/>
      <c r="AH221" t="s">
        <v>128</v>
      </c>
    </row>
    <row r="222" spans="1:34" x14ac:dyDescent="0.2">
      <c r="A222" t="s">
        <v>129</v>
      </c>
      <c r="B222" s="1">
        <f t="shared" si="28"/>
        <v>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1">
        <f t="shared" si="29"/>
        <v>0</v>
      </c>
      <c r="AG222" s="1"/>
      <c r="AH222" t="s">
        <v>129</v>
      </c>
    </row>
    <row r="223" spans="1:34" x14ac:dyDescent="0.2">
      <c r="A223" t="s">
        <v>130</v>
      </c>
      <c r="B223" s="1">
        <f t="shared" si="28"/>
        <v>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1">
        <f t="shared" si="29"/>
        <v>0</v>
      </c>
      <c r="AG223" s="1"/>
      <c r="AH223" t="s">
        <v>130</v>
      </c>
    </row>
    <row r="224" spans="1:34" x14ac:dyDescent="0.2">
      <c r="A224" t="s">
        <v>131</v>
      </c>
      <c r="B224" s="1">
        <f t="shared" si="28"/>
        <v>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1">
        <f t="shared" si="29"/>
        <v>0</v>
      </c>
      <c r="AG224" s="1"/>
      <c r="AH224" t="s">
        <v>131</v>
      </c>
    </row>
    <row r="225" spans="1:34" x14ac:dyDescent="0.2">
      <c r="A225" t="s">
        <v>133</v>
      </c>
      <c r="B225" s="1">
        <f t="shared" si="28"/>
        <v>0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1">
        <f t="shared" si="29"/>
        <v>0</v>
      </c>
      <c r="AG225" s="1"/>
      <c r="AH225" t="s">
        <v>133</v>
      </c>
    </row>
    <row r="226" spans="1:34" x14ac:dyDescent="0.2">
      <c r="A226" t="s">
        <v>134</v>
      </c>
      <c r="B226" s="1">
        <f t="shared" si="28"/>
        <v>0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1">
        <f t="shared" si="29"/>
        <v>0</v>
      </c>
      <c r="AG226" s="1"/>
      <c r="AH226" t="s">
        <v>134</v>
      </c>
    </row>
    <row r="227" spans="1:34" x14ac:dyDescent="0.2">
      <c r="A227" t="s">
        <v>135</v>
      </c>
      <c r="B227" s="1">
        <f t="shared" si="28"/>
        <v>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1">
        <f t="shared" si="29"/>
        <v>0</v>
      </c>
      <c r="AG227" s="1"/>
      <c r="AH227" t="s">
        <v>135</v>
      </c>
    </row>
    <row r="228" spans="1:34" x14ac:dyDescent="0.2">
      <c r="A228" t="s">
        <v>136</v>
      </c>
      <c r="B228" s="1">
        <f t="shared" si="28"/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/>
      <c r="Y228" s="12"/>
      <c r="Z228" s="12"/>
      <c r="AA228" s="12"/>
      <c r="AB228" s="12"/>
      <c r="AC228" s="12"/>
      <c r="AD228" s="12"/>
      <c r="AE228" s="7"/>
      <c r="AF228" s="1">
        <f t="shared" si="29"/>
        <v>0</v>
      </c>
      <c r="AG228" s="1"/>
      <c r="AH228" t="s">
        <v>136</v>
      </c>
    </row>
    <row r="229" spans="1:34" x14ac:dyDescent="0.2">
      <c r="A229" t="s">
        <v>138</v>
      </c>
      <c r="B229" s="1">
        <f t="shared" si="28"/>
        <v>0</v>
      </c>
      <c r="X229" s="1"/>
      <c r="Y229" s="1"/>
      <c r="Z229" s="1"/>
      <c r="AA229" s="1"/>
      <c r="AB229" s="1"/>
      <c r="AC229" s="1"/>
      <c r="AD229" s="1"/>
      <c r="AF229" s="1">
        <f t="shared" si="29"/>
        <v>0</v>
      </c>
      <c r="AG229" s="1"/>
      <c r="AH229" t="s">
        <v>138</v>
      </c>
    </row>
    <row r="230" spans="1:34" x14ac:dyDescent="0.2">
      <c r="A230" t="s">
        <v>140</v>
      </c>
      <c r="B230" s="1">
        <f t="shared" si="28"/>
        <v>0</v>
      </c>
      <c r="X230" s="1"/>
      <c r="Y230" s="1"/>
      <c r="Z230" s="1"/>
      <c r="AA230" s="1"/>
      <c r="AB230" s="1"/>
      <c r="AC230" s="1"/>
      <c r="AD230" s="1"/>
      <c r="AF230" s="1">
        <f t="shared" si="29"/>
        <v>0</v>
      </c>
      <c r="AG230" s="1"/>
      <c r="AH230" t="s">
        <v>140</v>
      </c>
    </row>
    <row r="231" spans="1:34" x14ac:dyDescent="0.2">
      <c r="A231" t="s">
        <v>141</v>
      </c>
      <c r="B231" s="1">
        <f t="shared" si="28"/>
        <v>0</v>
      </c>
      <c r="AF231" s="1">
        <f t="shared" si="29"/>
        <v>0</v>
      </c>
      <c r="AG231" s="1"/>
      <c r="AH231" t="s">
        <v>141</v>
      </c>
    </row>
    <row r="232" spans="1:34" x14ac:dyDescent="0.2">
      <c r="A232" t="s">
        <v>142</v>
      </c>
      <c r="B232" s="1">
        <f t="shared" si="28"/>
        <v>0</v>
      </c>
      <c r="X232" s="1"/>
      <c r="Y232" s="1"/>
      <c r="Z232" s="1"/>
      <c r="AA232" s="1"/>
      <c r="AB232" s="1"/>
      <c r="AC232" s="1"/>
      <c r="AD232" s="1"/>
      <c r="AF232" s="1">
        <f t="shared" si="29"/>
        <v>0</v>
      </c>
      <c r="AG232" s="1"/>
      <c r="AH232" t="s">
        <v>142</v>
      </c>
    </row>
    <row r="233" spans="1:34" x14ac:dyDescent="0.2">
      <c r="A233" s="5" t="s">
        <v>143</v>
      </c>
      <c r="B233" s="1">
        <f t="shared" si="28"/>
        <v>0</v>
      </c>
      <c r="X233" s="1"/>
      <c r="Y233" s="1"/>
      <c r="Z233" s="1"/>
      <c r="AA233" s="1"/>
      <c r="AB233" s="1"/>
      <c r="AC233" s="1"/>
      <c r="AD233" s="1"/>
      <c r="AF233" s="1">
        <f t="shared" si="29"/>
        <v>0</v>
      </c>
      <c r="AG233" s="1"/>
      <c r="AH233" s="5" t="s">
        <v>143</v>
      </c>
    </row>
    <row r="234" spans="1:34" x14ac:dyDescent="0.2">
      <c r="A234" t="s">
        <v>144</v>
      </c>
      <c r="B234" s="1">
        <f t="shared" si="28"/>
        <v>0</v>
      </c>
      <c r="X234" s="1"/>
      <c r="Y234" s="1"/>
      <c r="Z234" s="1"/>
      <c r="AA234" s="1"/>
      <c r="AB234" s="1"/>
      <c r="AC234" s="1"/>
      <c r="AD234" s="1"/>
      <c r="AF234" s="1">
        <f t="shared" si="29"/>
        <v>0</v>
      </c>
      <c r="AG234" s="1"/>
      <c r="AH234" t="s">
        <v>144</v>
      </c>
    </row>
    <row r="235" spans="1:34" x14ac:dyDescent="0.2">
      <c r="A235" t="s">
        <v>146</v>
      </c>
      <c r="B235" s="1">
        <f t="shared" si="28"/>
        <v>0</v>
      </c>
      <c r="X235" s="1"/>
      <c r="Y235" s="1"/>
      <c r="Z235" s="1"/>
      <c r="AA235" s="1"/>
      <c r="AB235" s="1"/>
      <c r="AC235" s="1"/>
      <c r="AD235" s="1"/>
      <c r="AF235" s="1">
        <f t="shared" si="29"/>
        <v>0</v>
      </c>
      <c r="AG235" s="1"/>
      <c r="AH235" t="s">
        <v>146</v>
      </c>
    </row>
    <row r="236" spans="1:34" x14ac:dyDescent="0.2">
      <c r="A236" t="s">
        <v>148</v>
      </c>
      <c r="B236" s="1">
        <f t="shared" si="28"/>
        <v>0</v>
      </c>
      <c r="AF236" s="1">
        <f t="shared" si="29"/>
        <v>0</v>
      </c>
      <c r="AG236" s="1"/>
      <c r="AH236" t="s">
        <v>148</v>
      </c>
    </row>
    <row r="237" spans="1:34" x14ac:dyDescent="0.2">
      <c r="A237" s="5" t="s">
        <v>150</v>
      </c>
      <c r="B237" s="1">
        <f t="shared" si="28"/>
        <v>0</v>
      </c>
      <c r="AF237" s="1">
        <f t="shared" si="29"/>
        <v>0</v>
      </c>
      <c r="AG237" s="1"/>
      <c r="AH237" s="5" t="s">
        <v>150</v>
      </c>
    </row>
    <row r="238" spans="1:34" x14ac:dyDescent="0.2">
      <c r="A238" t="s">
        <v>151</v>
      </c>
      <c r="B238" s="1">
        <f t="shared" si="28"/>
        <v>0</v>
      </c>
      <c r="X238" s="1"/>
      <c r="Y238" s="1"/>
      <c r="Z238" s="1"/>
      <c r="AA238" s="1"/>
      <c r="AB238" s="1"/>
      <c r="AC238" s="1"/>
      <c r="AD238" s="1"/>
      <c r="AF238" s="1">
        <f t="shared" si="29"/>
        <v>0</v>
      </c>
      <c r="AG238" s="1"/>
      <c r="AH238" t="s">
        <v>151</v>
      </c>
    </row>
    <row r="239" spans="1:34" x14ac:dyDescent="0.2">
      <c r="A239" t="s">
        <v>154</v>
      </c>
      <c r="B239" s="1">
        <f t="shared" si="28"/>
        <v>0</v>
      </c>
      <c r="AF239" s="1">
        <f t="shared" si="29"/>
        <v>0</v>
      </c>
      <c r="AG239" s="1"/>
      <c r="AH239" t="s">
        <v>154</v>
      </c>
    </row>
    <row r="240" spans="1:34" x14ac:dyDescent="0.2">
      <c r="A240" t="s">
        <v>155</v>
      </c>
      <c r="B240" s="1">
        <f t="shared" si="28"/>
        <v>0</v>
      </c>
      <c r="X240" s="1"/>
      <c r="Y240" s="1"/>
      <c r="Z240" s="1"/>
      <c r="AA240" s="1"/>
      <c r="AB240" s="1"/>
      <c r="AC240" s="1"/>
      <c r="AD240" s="1"/>
      <c r="AF240" s="1">
        <f t="shared" si="29"/>
        <v>0</v>
      </c>
      <c r="AG240" s="1"/>
      <c r="AH240" t="s">
        <v>155</v>
      </c>
    </row>
    <row r="241" spans="24:33" x14ac:dyDescent="0.2">
      <c r="X241" s="1"/>
      <c r="Y241" s="1"/>
      <c r="Z241" s="1"/>
      <c r="AA241" s="1"/>
      <c r="AB241" s="1"/>
      <c r="AC241" s="1"/>
      <c r="AD241" s="1"/>
      <c r="AF241" s="1"/>
      <c r="AG241" s="1"/>
    </row>
    <row r="242" spans="24:33" x14ac:dyDescent="0.2">
      <c r="X242" s="1"/>
      <c r="Y242" s="1"/>
      <c r="Z242" s="1"/>
      <c r="AA242" s="1"/>
      <c r="AB242" s="1"/>
      <c r="AC242" s="1"/>
      <c r="AD242" s="1"/>
      <c r="AF242" s="1"/>
      <c r="AG242" s="1"/>
    </row>
    <row r="243" spans="24:33" x14ac:dyDescent="0.2">
      <c r="X243" s="1"/>
      <c r="Y243" s="1"/>
      <c r="Z243" s="1"/>
      <c r="AA243" s="1"/>
      <c r="AB243" s="1"/>
      <c r="AC243" s="1"/>
      <c r="AD243" s="1"/>
      <c r="AF243" s="1"/>
      <c r="AG243" s="1"/>
    </row>
    <row r="245" spans="24:33" x14ac:dyDescent="0.2">
      <c r="AF245" s="1"/>
      <c r="AG245" s="1"/>
    </row>
    <row r="246" spans="24:33" x14ac:dyDescent="0.2">
      <c r="X246" s="1"/>
      <c r="Y246" s="1"/>
      <c r="Z246" s="1"/>
      <c r="AA246" s="1"/>
      <c r="AB246" s="1"/>
      <c r="AC246" s="1"/>
      <c r="AD246" s="1"/>
      <c r="AF246" s="1"/>
      <c r="AG246" s="1"/>
    </row>
    <row r="247" spans="24:33" x14ac:dyDescent="0.2">
      <c r="X247" s="1"/>
      <c r="Y247" s="1"/>
      <c r="Z247" s="1"/>
      <c r="AA247" s="1"/>
      <c r="AB247" s="1"/>
      <c r="AC247" s="1"/>
      <c r="AD247" s="1"/>
      <c r="AF247" s="1"/>
      <c r="AG247" s="1"/>
    </row>
    <row r="248" spans="24:33" x14ac:dyDescent="0.2">
      <c r="X248" s="1"/>
      <c r="Y248" s="1"/>
      <c r="Z248" s="1"/>
      <c r="AA248" s="1"/>
      <c r="AB248" s="1"/>
      <c r="AC248" s="1"/>
      <c r="AD248" s="1"/>
      <c r="AF248" s="1"/>
      <c r="AG248" s="1"/>
    </row>
    <row r="249" spans="24:33" x14ac:dyDescent="0.2">
      <c r="X249" s="1"/>
      <c r="Y249" s="1"/>
      <c r="Z249" s="1"/>
      <c r="AA249" s="1"/>
      <c r="AB249" s="1"/>
      <c r="AC249" s="1"/>
      <c r="AD249" s="1"/>
      <c r="AF249" s="1"/>
      <c r="AG249" s="1"/>
    </row>
    <row r="250" spans="24:33" x14ac:dyDescent="0.2">
      <c r="X250" s="1"/>
      <c r="Y250" s="1"/>
      <c r="Z250" s="1"/>
      <c r="AA250" s="1"/>
      <c r="AB250" s="1"/>
      <c r="AC250" s="1"/>
      <c r="AD250" s="1"/>
      <c r="AF250" s="1"/>
      <c r="AG250" s="1"/>
    </row>
    <row r="251" spans="24:33" x14ac:dyDescent="0.2">
      <c r="X251" s="1"/>
      <c r="Y251" s="1"/>
      <c r="Z251" s="1"/>
      <c r="AA251" s="1"/>
      <c r="AB251" s="1"/>
      <c r="AC251" s="1"/>
      <c r="AD251" s="1"/>
      <c r="AF251" s="1"/>
      <c r="AG251" s="1"/>
    </row>
    <row r="252" spans="24:33" x14ac:dyDescent="0.2">
      <c r="X252" s="1"/>
      <c r="Y252" s="1"/>
      <c r="Z252" s="1"/>
      <c r="AA252" s="1"/>
      <c r="AB252" s="1"/>
      <c r="AC252" s="1"/>
      <c r="AD252" s="1"/>
      <c r="AF252" s="1"/>
      <c r="AG252" s="1"/>
    </row>
    <row r="253" spans="24:33" x14ac:dyDescent="0.2">
      <c r="X253" s="1"/>
      <c r="Y253" s="1"/>
      <c r="Z253" s="1"/>
      <c r="AA253" s="1"/>
      <c r="AB253" s="1"/>
      <c r="AC253" s="1"/>
      <c r="AD253" s="1"/>
      <c r="AF253" s="1"/>
      <c r="AG253" s="1"/>
    </row>
    <row r="254" spans="24:33" x14ac:dyDescent="0.2">
      <c r="X254" s="1"/>
      <c r="Y254" s="1"/>
      <c r="Z254" s="1"/>
      <c r="AA254" s="1"/>
      <c r="AB254" s="1"/>
      <c r="AC254" s="1"/>
      <c r="AD254" s="1"/>
      <c r="AF254" s="1"/>
      <c r="AG254" s="1"/>
    </row>
    <row r="255" spans="24:33" x14ac:dyDescent="0.2">
      <c r="AF255" s="1"/>
      <c r="AG255" s="1"/>
    </row>
    <row r="256" spans="24:33" x14ac:dyDescent="0.2">
      <c r="AF256" s="1"/>
      <c r="AG256" s="1"/>
    </row>
    <row r="257" spans="1:33" x14ac:dyDescent="0.2">
      <c r="X257" s="1"/>
      <c r="Y257" s="1"/>
      <c r="Z257" s="1"/>
      <c r="AA257" s="1"/>
      <c r="AB257" s="1"/>
      <c r="AC257" s="1"/>
      <c r="AD257" s="1"/>
      <c r="AF257" s="1"/>
      <c r="AG257" s="1"/>
    </row>
    <row r="258" spans="1:33" x14ac:dyDescent="0.2">
      <c r="X258" s="1"/>
      <c r="Y258" s="1"/>
      <c r="Z258" s="1"/>
      <c r="AA258" s="1"/>
      <c r="AB258" s="1"/>
      <c r="AC258" s="1"/>
      <c r="AD258" s="1"/>
      <c r="AF258" s="1"/>
      <c r="AG258" s="1"/>
    </row>
    <row r="260" spans="1:33" x14ac:dyDescent="0.2">
      <c r="A260" s="3"/>
    </row>
    <row r="262" spans="1:33" x14ac:dyDescent="0.2">
      <c r="X262" s="1"/>
      <c r="Y262" s="1"/>
      <c r="Z262" s="1"/>
      <c r="AA262" s="1"/>
      <c r="AB262" s="1"/>
      <c r="AC262" s="1"/>
      <c r="AD262" s="1"/>
      <c r="AF262" s="1"/>
      <c r="AG262" s="1"/>
    </row>
    <row r="264" spans="1:33" x14ac:dyDescent="0.2">
      <c r="X264" s="1"/>
      <c r="Y264" s="1"/>
      <c r="Z264" s="1"/>
      <c r="AA264" s="1"/>
      <c r="AB264" s="1"/>
      <c r="AC264" s="1"/>
      <c r="AD264" s="1"/>
      <c r="AF264" s="1"/>
      <c r="AG264" s="1"/>
    </row>
    <row r="267" spans="1:33" x14ac:dyDescent="0.2">
      <c r="X267" s="1"/>
      <c r="Y267" s="1"/>
      <c r="Z267" s="1"/>
      <c r="AA267" s="1"/>
      <c r="AB267" s="1"/>
      <c r="AC267" s="1"/>
      <c r="AD267" s="1"/>
      <c r="AF267" s="1"/>
      <c r="AG267" s="1"/>
    </row>
    <row r="269" spans="1:33" x14ac:dyDescent="0.2">
      <c r="X269" s="1"/>
      <c r="Y269" s="1"/>
      <c r="Z269" s="1"/>
      <c r="AA269" s="1"/>
      <c r="AB269" s="1"/>
      <c r="AC269" s="1"/>
      <c r="AD269" s="1"/>
      <c r="AF269" s="1"/>
      <c r="AG269" s="1"/>
    </row>
    <row r="271" spans="1:33" x14ac:dyDescent="0.2">
      <c r="X271" s="1"/>
      <c r="Y271" s="1"/>
      <c r="Z271" s="1"/>
      <c r="AA271" s="1"/>
      <c r="AB271" s="1"/>
      <c r="AC271" s="1"/>
      <c r="AD271" s="1"/>
      <c r="AF271" s="1"/>
      <c r="AG271" s="1"/>
    </row>
    <row r="273" spans="24:33" x14ac:dyDescent="0.2">
      <c r="X273" s="1"/>
      <c r="Y273" s="1"/>
      <c r="Z273" s="1"/>
      <c r="AA273" s="1"/>
      <c r="AB273" s="1"/>
      <c r="AC273" s="1"/>
      <c r="AD273" s="1"/>
      <c r="AF273" s="1"/>
      <c r="AG273" s="1"/>
    </row>
    <row r="276" spans="24:33" x14ac:dyDescent="0.2">
      <c r="X276" s="1"/>
      <c r="Y276" s="1"/>
      <c r="Z276" s="1"/>
      <c r="AA276" s="1"/>
      <c r="AB276" s="1"/>
      <c r="AC276" s="1"/>
      <c r="AD276" s="1"/>
      <c r="AF276" s="1"/>
      <c r="AG276" s="1"/>
    </row>
    <row r="278" spans="24:33" x14ac:dyDescent="0.2">
      <c r="X278" s="1"/>
      <c r="Y278" s="1"/>
      <c r="Z278" s="1"/>
      <c r="AA278" s="1"/>
      <c r="AB278" s="1"/>
      <c r="AC278" s="1"/>
      <c r="AD278" s="1"/>
      <c r="AF278" s="1"/>
      <c r="AG278" s="1"/>
    </row>
    <row r="279" spans="24:33" x14ac:dyDescent="0.2">
      <c r="X279" s="1"/>
      <c r="Y279" s="1"/>
      <c r="Z279" s="1"/>
      <c r="AA279" s="1"/>
      <c r="AB279" s="1"/>
      <c r="AC279" s="1"/>
      <c r="AD279" s="1"/>
      <c r="AF279" s="1"/>
      <c r="AG279" s="1"/>
    </row>
    <row r="280" spans="24:33" x14ac:dyDescent="0.2">
      <c r="X280" s="1"/>
      <c r="Y280" s="1"/>
      <c r="Z280" s="1"/>
      <c r="AA280" s="1"/>
      <c r="AB280" s="1"/>
      <c r="AC280" s="1"/>
      <c r="AD280" s="1"/>
      <c r="AF280" s="1"/>
      <c r="AG280" s="1"/>
    </row>
    <row r="281" spans="24:33" x14ac:dyDescent="0.2">
      <c r="X281" s="1"/>
      <c r="Y281" s="1"/>
      <c r="Z281" s="1"/>
      <c r="AA281" s="1"/>
      <c r="AB281" s="1"/>
      <c r="AC281" s="1"/>
      <c r="AD281" s="1"/>
      <c r="AF281" s="1"/>
      <c r="AG281" s="1"/>
    </row>
    <row r="282" spans="24:33" x14ac:dyDescent="0.2">
      <c r="X282" s="1"/>
      <c r="Y282" s="1"/>
      <c r="Z282" s="1"/>
      <c r="AA282" s="1"/>
      <c r="AB282" s="1"/>
      <c r="AC282" s="1"/>
      <c r="AD282" s="1"/>
      <c r="AF282" s="1"/>
      <c r="AG282" s="1"/>
    </row>
    <row r="284" spans="24:33" x14ac:dyDescent="0.2">
      <c r="X284" s="1"/>
      <c r="Y284" s="1"/>
      <c r="Z284" s="1"/>
      <c r="AA284" s="1"/>
      <c r="AB284" s="1"/>
      <c r="AC284" s="1"/>
      <c r="AD284" s="1"/>
      <c r="AF284" s="1"/>
      <c r="AG284" s="1"/>
    </row>
    <row r="286" spans="24:33" x14ac:dyDescent="0.2">
      <c r="X286" s="1"/>
      <c r="Y286" s="1"/>
      <c r="Z286" s="1"/>
      <c r="AA286" s="1"/>
      <c r="AB286" s="1"/>
      <c r="AC286" s="1"/>
      <c r="AD286" s="1"/>
      <c r="AF286" s="1"/>
      <c r="AG286" s="1"/>
    </row>
    <row r="287" spans="24:33" x14ac:dyDescent="0.2">
      <c r="X287" s="1"/>
      <c r="Y287" s="1"/>
      <c r="Z287" s="1"/>
      <c r="AA287" s="1"/>
      <c r="AB287" s="1"/>
      <c r="AC287" s="1"/>
      <c r="AD287" s="1"/>
      <c r="AF287" s="1"/>
      <c r="AG287" s="1"/>
    </row>
    <row r="290" spans="24:33" x14ac:dyDescent="0.2">
      <c r="X290" s="1"/>
      <c r="Y290" s="1"/>
      <c r="Z290" s="1"/>
      <c r="AA290" s="1"/>
      <c r="AB290" s="1"/>
      <c r="AC290" s="1"/>
      <c r="AD290" s="1"/>
      <c r="AF290" s="1"/>
      <c r="AG290" s="1"/>
    </row>
    <row r="293" spans="24:33" x14ac:dyDescent="0.2">
      <c r="AF293" s="1"/>
      <c r="AG293" s="1"/>
    </row>
    <row r="295" spans="24:33" x14ac:dyDescent="0.2">
      <c r="AF295" s="1"/>
      <c r="AG295" s="1"/>
    </row>
    <row r="296" spans="24:33" x14ac:dyDescent="0.2">
      <c r="AF296" s="1"/>
      <c r="AG296" s="1"/>
    </row>
    <row r="298" spans="24:33" x14ac:dyDescent="0.2">
      <c r="AF298" s="1"/>
      <c r="AG298" s="1"/>
    </row>
    <row r="299" spans="24:33" x14ac:dyDescent="0.2">
      <c r="AF299" s="1"/>
      <c r="AG299" s="1"/>
    </row>
    <row r="300" spans="24:33" x14ac:dyDescent="0.2">
      <c r="AF300" s="1"/>
      <c r="AG300" s="1"/>
    </row>
    <row r="301" spans="24:33" x14ac:dyDescent="0.2">
      <c r="AF301" s="1"/>
      <c r="AG301" s="1"/>
    </row>
    <row r="303" spans="24:33" x14ac:dyDescent="0.2">
      <c r="AF303" s="1"/>
      <c r="AG303" s="1"/>
    </row>
    <row r="306" spans="32:33" x14ac:dyDescent="0.2">
      <c r="AF306" s="1"/>
      <c r="AG306" s="1"/>
    </row>
    <row r="307" spans="32:33" x14ac:dyDescent="0.2">
      <c r="AF307" s="1"/>
      <c r="AG307" s="1"/>
    </row>
    <row r="308" spans="32:33" x14ac:dyDescent="0.2">
      <c r="AF308" s="1"/>
      <c r="AG308" s="1"/>
    </row>
    <row r="309" spans="32:33" x14ac:dyDescent="0.2">
      <c r="AF309" s="1"/>
      <c r="AG309" s="1"/>
    </row>
    <row r="310" spans="32:33" x14ac:dyDescent="0.2">
      <c r="AF310" s="1"/>
      <c r="AG310" s="1"/>
    </row>
    <row r="311" spans="32:33" x14ac:dyDescent="0.2">
      <c r="AF311" s="1"/>
      <c r="AG311" s="1"/>
    </row>
    <row r="312" spans="32:33" x14ac:dyDescent="0.2">
      <c r="AF312" s="1"/>
      <c r="AG312" s="1"/>
    </row>
    <row r="313" spans="32:33" x14ac:dyDescent="0.2">
      <c r="AF313" s="1"/>
      <c r="AG313" s="1"/>
    </row>
    <row r="314" spans="32:33" x14ac:dyDescent="0.2">
      <c r="AF314" s="1"/>
      <c r="AG314" s="1"/>
    </row>
    <row r="320" spans="32:33" x14ac:dyDescent="0.2">
      <c r="AF320" s="1"/>
      <c r="AG320" s="1"/>
    </row>
    <row r="321" spans="1:34" x14ac:dyDescent="0.2">
      <c r="A321" s="2" t="s">
        <v>95</v>
      </c>
      <c r="AF321" s="1"/>
      <c r="AG321" s="1"/>
    </row>
    <row r="322" spans="1:34" x14ac:dyDescent="0.2">
      <c r="AF322" s="1"/>
      <c r="AG322" s="1"/>
    </row>
    <row r="323" spans="1:34" x14ac:dyDescent="0.2">
      <c r="AF323" s="1"/>
      <c r="AG323" s="1"/>
    </row>
    <row r="324" spans="1:34" x14ac:dyDescent="0.2">
      <c r="A324" s="2">
        <v>2007</v>
      </c>
      <c r="B324" s="1" t="s">
        <v>0</v>
      </c>
      <c r="J324" s="1" t="s">
        <v>6</v>
      </c>
      <c r="K324" s="1" t="s">
        <v>7</v>
      </c>
      <c r="M324" s="1" t="s">
        <v>10</v>
      </c>
      <c r="O324" s="1" t="s">
        <v>11</v>
      </c>
      <c r="P324" s="1" t="s">
        <v>12</v>
      </c>
      <c r="X324" s="1" t="s">
        <v>156</v>
      </c>
      <c r="Y324" s="1" t="s">
        <v>10</v>
      </c>
      <c r="Z324" s="1"/>
      <c r="AA324" s="1"/>
      <c r="AB324" s="1"/>
      <c r="AC324" s="1"/>
      <c r="AD324" s="1"/>
      <c r="AE324" s="1" t="s">
        <v>13</v>
      </c>
      <c r="AF324" s="1" t="s">
        <v>0</v>
      </c>
      <c r="AG324" s="1"/>
    </row>
    <row r="326" spans="1:34" x14ac:dyDescent="0.2">
      <c r="A326" t="s">
        <v>157</v>
      </c>
      <c r="B326" s="1">
        <f>SUM(C326:AE326)</f>
        <v>0</v>
      </c>
      <c r="X326" s="1"/>
      <c r="Y326" s="1"/>
      <c r="Z326" s="1"/>
      <c r="AA326" s="1"/>
      <c r="AB326" s="1"/>
      <c r="AC326" s="1"/>
      <c r="AD326" s="1"/>
      <c r="AF326" s="1">
        <f>B326</f>
        <v>0</v>
      </c>
      <c r="AG326" s="1"/>
      <c r="AH326" t="s">
        <v>157</v>
      </c>
    </row>
    <row r="329" spans="1:34" x14ac:dyDescent="0.2">
      <c r="A329" t="s">
        <v>97</v>
      </c>
      <c r="B329" s="1">
        <f t="shared" ref="B329:B341" si="30">SUM(C329:AE329)</f>
        <v>0</v>
      </c>
      <c r="X329" s="1"/>
      <c r="Y329" s="1"/>
      <c r="Z329" s="1"/>
      <c r="AA329" s="1"/>
      <c r="AB329" s="1"/>
      <c r="AC329" s="1"/>
      <c r="AD329" s="1"/>
      <c r="AF329" s="1">
        <f>B329</f>
        <v>0</v>
      </c>
      <c r="AG329" s="1"/>
      <c r="AH329" t="s">
        <v>97</v>
      </c>
    </row>
    <row r="331" spans="1:34" x14ac:dyDescent="0.2">
      <c r="X331" s="1"/>
      <c r="Y331" s="1"/>
      <c r="Z331" s="1"/>
      <c r="AA331" s="1"/>
      <c r="AB331" s="1"/>
      <c r="AC331" s="1"/>
      <c r="AD331" s="1"/>
      <c r="AF331" s="1"/>
      <c r="AG331" s="1"/>
    </row>
    <row r="332" spans="1:34" x14ac:dyDescent="0.2">
      <c r="A332" t="s">
        <v>104</v>
      </c>
      <c r="B332" s="1">
        <f t="shared" si="30"/>
        <v>0</v>
      </c>
      <c r="X332" s="1"/>
      <c r="Y332" s="1"/>
      <c r="Z332" s="1"/>
      <c r="AA332" s="1"/>
      <c r="AB332" s="1"/>
      <c r="AC332" s="1"/>
      <c r="AD332" s="1"/>
      <c r="AF332" s="1">
        <f>B332</f>
        <v>0</v>
      </c>
      <c r="AG332" s="1"/>
      <c r="AH332" t="s">
        <v>104</v>
      </c>
    </row>
    <row r="333" spans="1:34" x14ac:dyDescent="0.2">
      <c r="A333" t="s">
        <v>98</v>
      </c>
      <c r="B333" s="1">
        <f t="shared" si="30"/>
        <v>0</v>
      </c>
      <c r="X333" s="1"/>
      <c r="Y333" s="1"/>
      <c r="Z333" s="1"/>
      <c r="AA333" s="1"/>
      <c r="AB333" s="1"/>
      <c r="AC333" s="1"/>
      <c r="AD333" s="1"/>
      <c r="AF333" s="1">
        <f>B333</f>
        <v>0</v>
      </c>
      <c r="AG333" s="1"/>
      <c r="AH333" t="s">
        <v>98</v>
      </c>
    </row>
    <row r="334" spans="1:34" x14ac:dyDescent="0.2">
      <c r="X334" s="1"/>
      <c r="Y334" s="1"/>
      <c r="Z334" s="1"/>
      <c r="AA334" s="1"/>
      <c r="AB334" s="1"/>
      <c r="AC334" s="1"/>
      <c r="AD334" s="1"/>
      <c r="AF334" s="1"/>
      <c r="AG334" s="1"/>
    </row>
    <row r="335" spans="1:34" x14ac:dyDescent="0.2">
      <c r="A335" t="s">
        <v>108</v>
      </c>
      <c r="B335" s="1">
        <f t="shared" si="30"/>
        <v>0</v>
      </c>
      <c r="X335" s="1"/>
      <c r="Y335" s="1"/>
      <c r="Z335" s="1"/>
      <c r="AA335" s="1"/>
      <c r="AB335" s="1"/>
      <c r="AC335" s="1"/>
      <c r="AD335" s="1"/>
      <c r="AF335" s="1">
        <f>B335</f>
        <v>0</v>
      </c>
      <c r="AG335" s="1"/>
      <c r="AH335" t="s">
        <v>108</v>
      </c>
    </row>
    <row r="336" spans="1:34" x14ac:dyDescent="0.2">
      <c r="X336" s="1"/>
      <c r="Y336" s="1"/>
      <c r="Z336" s="1"/>
      <c r="AA336" s="1"/>
      <c r="AB336" s="1"/>
      <c r="AC336" s="1"/>
      <c r="AD336" s="1"/>
      <c r="AF336" s="1"/>
      <c r="AG336" s="1"/>
    </row>
    <row r="337" spans="1:34" x14ac:dyDescent="0.2">
      <c r="A337" t="s">
        <v>129</v>
      </c>
      <c r="B337" s="1">
        <f t="shared" si="30"/>
        <v>0</v>
      </c>
      <c r="X337" s="1"/>
      <c r="Y337" s="1"/>
      <c r="Z337" s="1"/>
      <c r="AA337" s="1"/>
      <c r="AB337" s="1"/>
      <c r="AC337" s="1"/>
      <c r="AD337" s="1"/>
      <c r="AF337" s="1">
        <f>B337</f>
        <v>0</v>
      </c>
      <c r="AG337" s="1"/>
      <c r="AH337" t="s">
        <v>129</v>
      </c>
    </row>
    <row r="338" spans="1:34" x14ac:dyDescent="0.2">
      <c r="A338" t="s">
        <v>146</v>
      </c>
      <c r="B338" s="1">
        <f t="shared" si="30"/>
        <v>0</v>
      </c>
      <c r="X338" s="1"/>
      <c r="Y338" s="1"/>
      <c r="Z338" s="1"/>
      <c r="AA338" s="1"/>
      <c r="AB338" s="1"/>
      <c r="AC338" s="1"/>
      <c r="AD338" s="1"/>
      <c r="AF338" s="1">
        <f>B338</f>
        <v>0</v>
      </c>
      <c r="AG338" s="1"/>
      <c r="AH338" t="s">
        <v>146</v>
      </c>
    </row>
    <row r="339" spans="1:34" x14ac:dyDescent="0.2">
      <c r="A339" t="s">
        <v>159</v>
      </c>
      <c r="B339" s="1">
        <f t="shared" si="30"/>
        <v>0</v>
      </c>
      <c r="X339" s="1"/>
      <c r="Y339" s="1"/>
      <c r="Z339" s="1"/>
      <c r="AA339" s="1"/>
      <c r="AB339" s="1"/>
      <c r="AC339" s="1"/>
      <c r="AD339" s="1"/>
      <c r="AF339" s="1">
        <f>B339</f>
        <v>0</v>
      </c>
      <c r="AG339" s="1"/>
      <c r="AH339" t="s">
        <v>159</v>
      </c>
    </row>
    <row r="340" spans="1:34" x14ac:dyDescent="0.2">
      <c r="A340" t="s">
        <v>140</v>
      </c>
      <c r="B340" s="1">
        <f t="shared" si="30"/>
        <v>0</v>
      </c>
      <c r="X340" s="1"/>
      <c r="Y340" s="1"/>
      <c r="Z340" s="1"/>
      <c r="AA340" s="1"/>
      <c r="AB340" s="1"/>
      <c r="AC340" s="1"/>
      <c r="AD340" s="1"/>
      <c r="AF340" s="1">
        <f>B340</f>
        <v>0</v>
      </c>
      <c r="AG340" s="1"/>
      <c r="AH340" t="s">
        <v>140</v>
      </c>
    </row>
    <row r="341" spans="1:34" x14ac:dyDescent="0.2">
      <c r="A341" t="s">
        <v>111</v>
      </c>
      <c r="B341" s="1">
        <f t="shared" si="30"/>
        <v>0</v>
      </c>
      <c r="X341" s="1"/>
      <c r="Y341" s="1"/>
      <c r="Z341" s="1"/>
      <c r="AA341" s="1"/>
      <c r="AB341" s="1"/>
      <c r="AC341" s="1"/>
      <c r="AD341" s="1"/>
      <c r="AF341" s="1">
        <f>B341</f>
        <v>0</v>
      </c>
      <c r="AG341" s="1"/>
      <c r="AH341" t="s">
        <v>111</v>
      </c>
    </row>
    <row r="343" spans="1:34" x14ac:dyDescent="0.2">
      <c r="X343" s="1"/>
      <c r="Y343" s="1"/>
      <c r="Z343" s="1"/>
      <c r="AA343" s="1"/>
      <c r="AB343" s="1"/>
      <c r="AC343" s="1"/>
      <c r="AD343" s="1"/>
      <c r="AF343" s="1"/>
      <c r="AG343" s="1"/>
    </row>
    <row r="345" spans="1:34" x14ac:dyDescent="0.2">
      <c r="X345" s="1"/>
      <c r="Y345" s="1"/>
      <c r="Z345" s="1"/>
      <c r="AA345" s="1"/>
      <c r="AB345" s="1"/>
      <c r="AC345" s="1"/>
      <c r="AD345" s="1"/>
      <c r="AF345" s="1">
        <f>B345</f>
        <v>0</v>
      </c>
      <c r="AG345" s="1"/>
    </row>
    <row r="346" spans="1:34" x14ac:dyDescent="0.2">
      <c r="X346" s="1"/>
      <c r="Y346" s="1"/>
      <c r="Z346" s="1"/>
      <c r="AA346" s="1"/>
      <c r="AB346" s="1"/>
      <c r="AC346" s="1"/>
      <c r="AD346" s="1"/>
      <c r="AF346" s="1"/>
      <c r="AG346" s="1"/>
    </row>
    <row r="348" spans="1:34" x14ac:dyDescent="0.2">
      <c r="AF348" s="1"/>
      <c r="AG348" s="1"/>
    </row>
    <row r="349" spans="1:34" x14ac:dyDescent="0.2">
      <c r="AF349" s="1"/>
      <c r="AG349" s="1"/>
    </row>
    <row r="350" spans="1:34" x14ac:dyDescent="0.2">
      <c r="AF350" s="1"/>
      <c r="AG350" s="1"/>
    </row>
    <row r="351" spans="1:34" x14ac:dyDescent="0.2">
      <c r="AF351" s="1"/>
      <c r="AG351" s="1"/>
    </row>
    <row r="355" spans="1:1" x14ac:dyDescent="0.2">
      <c r="A355" s="3" t="s">
        <v>65</v>
      </c>
    </row>
  </sheetData>
  <sortState ref="A5:AH76">
    <sortCondition descending="1" ref="B5:B76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"/>
  <sheetViews>
    <sheetView workbookViewId="0">
      <selection activeCell="K102" sqref="K102"/>
    </sheetView>
  </sheetViews>
  <sheetFormatPr defaultRowHeight="12.75" x14ac:dyDescent="0.2"/>
  <cols>
    <col min="1" max="1" width="7.28515625" customWidth="1"/>
    <col min="2" max="2" width="17" customWidth="1"/>
    <col min="3" max="5" width="3.7109375" style="1" customWidth="1"/>
    <col min="6" max="7" width="9.140625" style="1"/>
    <col min="8" max="8" width="10" style="1" customWidth="1"/>
    <col min="9" max="9" width="10.42578125" style="1" customWidth="1"/>
    <col min="10" max="10" width="9.140625" style="1"/>
    <col min="11" max="11" width="16.85546875" customWidth="1"/>
    <col min="12" max="12" width="8" customWidth="1"/>
    <col min="13" max="13" width="10.42578125" customWidth="1"/>
    <col min="14" max="14" width="10.28515625" customWidth="1"/>
  </cols>
  <sheetData>
    <row r="1" spans="1:14" x14ac:dyDescent="0.2">
      <c r="A1" s="2" t="s">
        <v>196</v>
      </c>
      <c r="M1" s="2" t="s">
        <v>197</v>
      </c>
    </row>
    <row r="2" spans="1:14" x14ac:dyDescent="0.2">
      <c r="A2" s="1" t="s">
        <v>198</v>
      </c>
      <c r="B2" s="15" t="s">
        <v>199</v>
      </c>
      <c r="C2" s="1" t="s">
        <v>200</v>
      </c>
      <c r="D2" s="1" t="s">
        <v>201</v>
      </c>
      <c r="E2" s="1" t="s">
        <v>202</v>
      </c>
      <c r="F2" s="1" t="s">
        <v>203</v>
      </c>
      <c r="G2" s="1" t="s">
        <v>204</v>
      </c>
      <c r="H2" s="1" t="s">
        <v>205</v>
      </c>
      <c r="I2" s="1" t="s">
        <v>203</v>
      </c>
      <c r="J2" s="1" t="s">
        <v>206</v>
      </c>
    </row>
    <row r="3" spans="1:14" x14ac:dyDescent="0.2">
      <c r="A3" s="12" t="s">
        <v>207</v>
      </c>
      <c r="B3" s="12" t="s">
        <v>21</v>
      </c>
      <c r="C3" s="7">
        <v>1</v>
      </c>
      <c r="D3" s="7">
        <v>20</v>
      </c>
      <c r="E3" s="7">
        <v>28</v>
      </c>
      <c r="F3" s="16">
        <f t="shared" ref="F3:F17" si="0">(C3*60)+D3+(E3/60)</f>
        <v>80.466666666666669</v>
      </c>
      <c r="G3" s="7">
        <v>53</v>
      </c>
      <c r="H3" s="17">
        <v>0.90500000000000003</v>
      </c>
      <c r="I3" s="16">
        <f t="shared" ref="I3:I17" si="1">H3*F3</f>
        <v>72.822333333333333</v>
      </c>
      <c r="J3" s="7">
        <v>20</v>
      </c>
      <c r="K3" s="12" t="s">
        <v>208</v>
      </c>
      <c r="L3" s="7"/>
      <c r="M3" s="1" t="s">
        <v>204</v>
      </c>
      <c r="N3" t="s">
        <v>209</v>
      </c>
    </row>
    <row r="4" spans="1:14" x14ac:dyDescent="0.2">
      <c r="A4" s="12" t="s">
        <v>210</v>
      </c>
      <c r="B4" s="12" t="s">
        <v>211</v>
      </c>
      <c r="C4" s="7">
        <v>1</v>
      </c>
      <c r="D4" s="7">
        <v>18</v>
      </c>
      <c r="E4" s="7">
        <v>16</v>
      </c>
      <c r="F4" s="16">
        <f t="shared" si="0"/>
        <v>78.266666666666666</v>
      </c>
      <c r="G4" s="7">
        <v>26</v>
      </c>
      <c r="H4" s="18">
        <v>1</v>
      </c>
      <c r="I4" s="16">
        <f t="shared" si="1"/>
        <v>78.266666666666666</v>
      </c>
      <c r="J4" s="7">
        <v>19</v>
      </c>
      <c r="K4" s="12" t="s">
        <v>208</v>
      </c>
      <c r="L4" s="12"/>
      <c r="M4" s="1">
        <v>36</v>
      </c>
      <c r="N4" s="17">
        <v>1</v>
      </c>
    </row>
    <row r="5" spans="1:14" x14ac:dyDescent="0.2">
      <c r="A5" s="12" t="s">
        <v>212</v>
      </c>
      <c r="B5" s="12" t="s">
        <v>39</v>
      </c>
      <c r="C5" s="7">
        <v>1</v>
      </c>
      <c r="D5" s="7">
        <v>20</v>
      </c>
      <c r="E5" s="7">
        <v>40</v>
      </c>
      <c r="F5" s="16">
        <f t="shared" si="0"/>
        <v>80.666666666666671</v>
      </c>
      <c r="G5" s="7">
        <v>36</v>
      </c>
      <c r="H5" s="18">
        <v>1</v>
      </c>
      <c r="I5" s="16">
        <f t="shared" si="1"/>
        <v>80.666666666666671</v>
      </c>
      <c r="J5" s="7">
        <v>18</v>
      </c>
      <c r="K5" s="12" t="s">
        <v>213</v>
      </c>
      <c r="L5" s="7"/>
      <c r="M5" s="1">
        <v>37</v>
      </c>
      <c r="N5" s="17">
        <v>0.99570000000000003</v>
      </c>
    </row>
    <row r="6" spans="1:14" x14ac:dyDescent="0.2">
      <c r="A6" s="12" t="s">
        <v>214</v>
      </c>
      <c r="B6" s="12" t="s">
        <v>20</v>
      </c>
      <c r="C6" s="7">
        <v>1</v>
      </c>
      <c r="D6" s="7">
        <v>25</v>
      </c>
      <c r="E6" s="7">
        <v>50</v>
      </c>
      <c r="F6" s="16">
        <f t="shared" si="0"/>
        <v>85.833333333333329</v>
      </c>
      <c r="G6" s="7">
        <v>48</v>
      </c>
      <c r="H6" s="17">
        <v>0.94040000000000001</v>
      </c>
      <c r="I6" s="16">
        <f t="shared" si="1"/>
        <v>80.717666666666659</v>
      </c>
      <c r="J6" s="7">
        <v>17</v>
      </c>
      <c r="K6" s="12" t="s">
        <v>215</v>
      </c>
      <c r="L6" s="7"/>
      <c r="M6" s="1">
        <v>38</v>
      </c>
      <c r="N6" s="17">
        <v>0.98880000000000001</v>
      </c>
    </row>
    <row r="7" spans="1:14" x14ac:dyDescent="0.2">
      <c r="A7" s="12" t="s">
        <v>216</v>
      </c>
      <c r="B7" s="12" t="s">
        <v>217</v>
      </c>
      <c r="C7" s="1">
        <v>1</v>
      </c>
      <c r="D7" s="1">
        <v>28</v>
      </c>
      <c r="E7" s="1">
        <v>25</v>
      </c>
      <c r="F7" s="16">
        <f t="shared" si="0"/>
        <v>88.416666666666671</v>
      </c>
      <c r="G7" s="1">
        <v>26</v>
      </c>
      <c r="H7" s="17">
        <v>1</v>
      </c>
      <c r="I7" s="16">
        <f t="shared" si="1"/>
        <v>88.416666666666671</v>
      </c>
      <c r="J7" s="8">
        <v>16</v>
      </c>
      <c r="K7" s="12" t="s">
        <v>218</v>
      </c>
      <c r="L7" s="7"/>
      <c r="M7" s="1">
        <v>39</v>
      </c>
      <c r="N7" s="17">
        <v>0.98199999999999998</v>
      </c>
    </row>
    <row r="8" spans="1:14" x14ac:dyDescent="0.2">
      <c r="A8" s="12" t="s">
        <v>219</v>
      </c>
      <c r="B8" s="12" t="s">
        <v>28</v>
      </c>
      <c r="C8" s="7">
        <v>1</v>
      </c>
      <c r="D8" s="7">
        <v>47</v>
      </c>
      <c r="E8" s="7">
        <v>11</v>
      </c>
      <c r="F8" s="16">
        <f t="shared" si="0"/>
        <v>107.18333333333334</v>
      </c>
      <c r="G8" s="7">
        <v>62</v>
      </c>
      <c r="H8" s="17">
        <v>0.83040000000000003</v>
      </c>
      <c r="I8" s="16">
        <f t="shared" si="1"/>
        <v>89.005040000000008</v>
      </c>
      <c r="J8" s="7">
        <v>15</v>
      </c>
      <c r="K8" s="12" t="s">
        <v>218</v>
      </c>
      <c r="L8" s="12"/>
      <c r="M8" s="1">
        <v>40</v>
      </c>
      <c r="N8" s="17">
        <v>0.97509999999999997</v>
      </c>
    </row>
    <row r="9" spans="1:14" x14ac:dyDescent="0.2">
      <c r="A9" s="12" t="s">
        <v>220</v>
      </c>
      <c r="B9" s="12" t="s">
        <v>33</v>
      </c>
      <c r="C9" s="7">
        <v>1</v>
      </c>
      <c r="D9" s="7">
        <v>31</v>
      </c>
      <c r="E9" s="7">
        <v>50</v>
      </c>
      <c r="F9" s="16">
        <f t="shared" si="0"/>
        <v>91.833333333333329</v>
      </c>
      <c r="G9" s="7">
        <v>44</v>
      </c>
      <c r="H9" s="17">
        <v>0.97509999999999997</v>
      </c>
      <c r="I9" s="16">
        <f t="shared" si="1"/>
        <v>89.54668333333332</v>
      </c>
      <c r="J9" s="7">
        <v>14</v>
      </c>
      <c r="K9" s="12" t="s">
        <v>218</v>
      </c>
      <c r="L9" s="12"/>
      <c r="M9" s="1">
        <v>45</v>
      </c>
      <c r="N9" s="17">
        <v>0.94040000000000001</v>
      </c>
    </row>
    <row r="10" spans="1:14" x14ac:dyDescent="0.2">
      <c r="A10" s="12" t="s">
        <v>221</v>
      </c>
      <c r="B10" s="12" t="s">
        <v>160</v>
      </c>
      <c r="C10" s="7">
        <v>1</v>
      </c>
      <c r="D10" s="7">
        <v>43</v>
      </c>
      <c r="E10" s="7">
        <v>32</v>
      </c>
      <c r="F10" s="16">
        <f t="shared" si="0"/>
        <v>103.53333333333333</v>
      </c>
      <c r="G10" s="7">
        <v>58</v>
      </c>
      <c r="H10" s="17">
        <v>0.86850000000000005</v>
      </c>
      <c r="I10" s="16">
        <f t="shared" si="1"/>
        <v>89.918700000000001</v>
      </c>
      <c r="J10" s="7">
        <v>13</v>
      </c>
      <c r="K10" s="12" t="s">
        <v>222</v>
      </c>
      <c r="L10" s="12"/>
      <c r="M10" s="1">
        <v>49</v>
      </c>
      <c r="N10" s="17">
        <v>0.91210000000000002</v>
      </c>
    </row>
    <row r="11" spans="1:14" x14ac:dyDescent="0.2">
      <c r="A11" s="12" t="s">
        <v>223</v>
      </c>
      <c r="B11" s="12" t="s">
        <v>19</v>
      </c>
      <c r="C11" s="7">
        <v>1</v>
      </c>
      <c r="D11" s="7">
        <v>39</v>
      </c>
      <c r="E11" s="7">
        <v>16</v>
      </c>
      <c r="F11" s="16">
        <f t="shared" si="0"/>
        <v>99.266666666666666</v>
      </c>
      <c r="G11" s="7">
        <v>49</v>
      </c>
      <c r="H11" s="17">
        <v>0.91210000000000002</v>
      </c>
      <c r="I11" s="16">
        <f t="shared" si="1"/>
        <v>90.541126666666671</v>
      </c>
      <c r="J11" s="7">
        <v>12</v>
      </c>
      <c r="K11" s="12" t="s">
        <v>218</v>
      </c>
      <c r="L11" s="12"/>
      <c r="M11" s="1">
        <v>50</v>
      </c>
      <c r="N11" s="17">
        <v>0.90500000000000003</v>
      </c>
    </row>
    <row r="12" spans="1:14" x14ac:dyDescent="0.2">
      <c r="A12" s="19" t="s">
        <v>224</v>
      </c>
      <c r="B12" s="19" t="s">
        <v>28</v>
      </c>
      <c r="C12" s="20">
        <v>1</v>
      </c>
      <c r="D12" s="20">
        <v>52</v>
      </c>
      <c r="E12" s="20">
        <v>56</v>
      </c>
      <c r="F12" s="21">
        <f t="shared" si="0"/>
        <v>112.93333333333334</v>
      </c>
      <c r="G12" s="20">
        <v>62</v>
      </c>
      <c r="H12" s="22">
        <v>0.83040000000000003</v>
      </c>
      <c r="I12" s="21">
        <f t="shared" si="1"/>
        <v>93.779840000000007</v>
      </c>
      <c r="J12" s="20"/>
      <c r="K12" s="19" t="s">
        <v>222</v>
      </c>
      <c r="L12" s="12"/>
      <c r="M12" s="1">
        <v>55</v>
      </c>
      <c r="N12" s="17">
        <v>0.86850000000000005</v>
      </c>
    </row>
    <row r="13" spans="1:14" x14ac:dyDescent="0.2">
      <c r="A13" s="19" t="s">
        <v>225</v>
      </c>
      <c r="B13" s="19" t="s">
        <v>160</v>
      </c>
      <c r="C13" s="20">
        <v>1</v>
      </c>
      <c r="D13" s="20">
        <v>48</v>
      </c>
      <c r="E13" s="20">
        <v>53</v>
      </c>
      <c r="F13" s="21">
        <f t="shared" si="0"/>
        <v>108.88333333333334</v>
      </c>
      <c r="G13" s="20">
        <v>58</v>
      </c>
      <c r="H13" s="22">
        <v>0.86850000000000005</v>
      </c>
      <c r="I13" s="21">
        <f t="shared" si="1"/>
        <v>94.565175000000011</v>
      </c>
      <c r="J13" s="20"/>
      <c r="K13" s="19" t="s">
        <v>218</v>
      </c>
      <c r="L13" s="12"/>
      <c r="M13" s="1">
        <v>59</v>
      </c>
      <c r="N13" s="17">
        <v>0.83799999999999997</v>
      </c>
    </row>
    <row r="14" spans="1:14" x14ac:dyDescent="0.2">
      <c r="A14" s="12" t="s">
        <v>226</v>
      </c>
      <c r="B14" s="12" t="s">
        <v>227</v>
      </c>
      <c r="C14" s="7">
        <v>1</v>
      </c>
      <c r="D14" s="7">
        <v>51</v>
      </c>
      <c r="E14" s="7">
        <v>46</v>
      </c>
      <c r="F14" s="16">
        <f t="shared" si="0"/>
        <v>111.76666666666667</v>
      </c>
      <c r="G14" s="7" t="s">
        <v>228</v>
      </c>
      <c r="H14" s="17">
        <v>0.86850000000000005</v>
      </c>
      <c r="I14" s="16">
        <f t="shared" si="1"/>
        <v>97.06935</v>
      </c>
      <c r="J14" s="7">
        <v>11</v>
      </c>
      <c r="K14" s="12" t="s">
        <v>218</v>
      </c>
      <c r="L14" s="12"/>
      <c r="M14" s="1">
        <v>60</v>
      </c>
      <c r="N14" s="17">
        <v>0.83040000000000003</v>
      </c>
    </row>
    <row r="15" spans="1:14" x14ac:dyDescent="0.2">
      <c r="A15" s="12" t="s">
        <v>229</v>
      </c>
      <c r="B15" s="12" t="s">
        <v>30</v>
      </c>
      <c r="C15" s="7">
        <v>1</v>
      </c>
      <c r="D15" s="7">
        <v>43</v>
      </c>
      <c r="E15" s="7">
        <v>51</v>
      </c>
      <c r="F15" s="16">
        <f t="shared" si="0"/>
        <v>103.85</v>
      </c>
      <c r="G15" s="7">
        <v>45</v>
      </c>
      <c r="H15" s="17">
        <v>0.94040000000000001</v>
      </c>
      <c r="I15" s="16">
        <f t="shared" si="1"/>
        <v>97.660539999999997</v>
      </c>
      <c r="J15" s="7">
        <v>10</v>
      </c>
      <c r="K15" s="12" t="s">
        <v>215</v>
      </c>
      <c r="L15" s="12"/>
      <c r="M15" s="1">
        <v>65</v>
      </c>
      <c r="N15" s="17">
        <v>0.79010000000000002</v>
      </c>
    </row>
    <row r="16" spans="1:14" x14ac:dyDescent="0.2">
      <c r="A16" s="12" t="s">
        <v>230</v>
      </c>
      <c r="B16" s="12" t="s">
        <v>18</v>
      </c>
      <c r="C16" s="7">
        <v>1</v>
      </c>
      <c r="D16" s="7">
        <v>53</v>
      </c>
      <c r="E16" s="7">
        <v>16</v>
      </c>
      <c r="F16" s="16">
        <f t="shared" si="0"/>
        <v>113.26666666666667</v>
      </c>
      <c r="G16" s="7">
        <v>56</v>
      </c>
      <c r="H16" s="17">
        <v>0.86850000000000005</v>
      </c>
      <c r="I16" s="16">
        <f t="shared" si="1"/>
        <v>98.372100000000003</v>
      </c>
      <c r="J16" s="7">
        <v>10</v>
      </c>
      <c r="K16" s="12" t="s">
        <v>215</v>
      </c>
      <c r="L16" s="12"/>
      <c r="M16" s="1">
        <v>69</v>
      </c>
      <c r="N16" s="17">
        <v>0.75549999999999995</v>
      </c>
    </row>
    <row r="17" spans="1:14" x14ac:dyDescent="0.2">
      <c r="A17" s="19" t="s">
        <v>231</v>
      </c>
      <c r="B17" s="19" t="s">
        <v>30</v>
      </c>
      <c r="C17" s="20">
        <v>1</v>
      </c>
      <c r="D17" s="20">
        <v>45</v>
      </c>
      <c r="E17" s="20">
        <v>26</v>
      </c>
      <c r="F17" s="21">
        <f t="shared" si="0"/>
        <v>105.43333333333334</v>
      </c>
      <c r="G17" s="20">
        <v>45</v>
      </c>
      <c r="H17" s="22">
        <v>0.94040000000000001</v>
      </c>
      <c r="I17" s="21">
        <f t="shared" si="1"/>
        <v>99.149506666666667</v>
      </c>
      <c r="J17" s="20"/>
      <c r="K17" s="19" t="s">
        <v>218</v>
      </c>
      <c r="L17" s="12"/>
      <c r="M17" s="1">
        <v>70</v>
      </c>
      <c r="N17" s="17">
        <v>0.74690000000000001</v>
      </c>
    </row>
    <row r="18" spans="1:14" x14ac:dyDescent="0.2">
      <c r="A18" s="23" t="s">
        <v>232</v>
      </c>
      <c r="B18" s="24" t="s">
        <v>18</v>
      </c>
      <c r="C18" s="25">
        <v>1</v>
      </c>
      <c r="D18" s="25">
        <v>55</v>
      </c>
      <c r="E18" s="25">
        <v>26</v>
      </c>
      <c r="F18" s="25">
        <f>(C18*60)+D18+(E18/60)</f>
        <v>115.43333333333334</v>
      </c>
      <c r="G18" s="20">
        <v>56</v>
      </c>
      <c r="H18" s="22">
        <v>0.86850000000000005</v>
      </c>
      <c r="I18" s="21">
        <f>H18*F18</f>
        <v>100.25385000000001</v>
      </c>
      <c r="J18" s="20"/>
      <c r="K18" s="19" t="s">
        <v>233</v>
      </c>
      <c r="L18" s="12"/>
      <c r="M18" s="1">
        <v>75</v>
      </c>
      <c r="N18" s="17">
        <v>0.7</v>
      </c>
    </row>
    <row r="19" spans="1:14" x14ac:dyDescent="0.2">
      <c r="A19" s="19" t="s">
        <v>234</v>
      </c>
      <c r="B19" s="19" t="s">
        <v>18</v>
      </c>
      <c r="C19" s="20">
        <v>1</v>
      </c>
      <c r="D19" s="20">
        <v>58</v>
      </c>
      <c r="E19" s="20">
        <v>16</v>
      </c>
      <c r="F19" s="21">
        <f t="shared" ref="F19:F31" si="2">(C19*60)+D19+(E19/60)</f>
        <v>118.26666666666667</v>
      </c>
      <c r="G19" s="20">
        <v>56</v>
      </c>
      <c r="H19" s="22">
        <v>0.86850000000000005</v>
      </c>
      <c r="I19" s="21">
        <f t="shared" ref="I19:I31" si="3">H19*F19</f>
        <v>102.7146</v>
      </c>
      <c r="J19" s="20"/>
      <c r="K19" s="19" t="s">
        <v>218</v>
      </c>
      <c r="L19" s="12"/>
      <c r="M19" s="1"/>
      <c r="N19" s="17"/>
    </row>
    <row r="20" spans="1:14" x14ac:dyDescent="0.2">
      <c r="A20" s="26" t="s">
        <v>235</v>
      </c>
      <c r="B20" s="26" t="s">
        <v>132</v>
      </c>
      <c r="C20" s="27">
        <v>1</v>
      </c>
      <c r="D20" s="27">
        <v>43</v>
      </c>
      <c r="E20" s="27">
        <v>28</v>
      </c>
      <c r="F20" s="28">
        <f t="shared" si="2"/>
        <v>103.46666666666667</v>
      </c>
      <c r="G20" s="27" t="s">
        <v>236</v>
      </c>
      <c r="H20" s="29">
        <v>1</v>
      </c>
      <c r="I20" s="28">
        <f t="shared" si="3"/>
        <v>103.46666666666667</v>
      </c>
      <c r="J20" s="27">
        <v>20</v>
      </c>
      <c r="K20" s="26" t="s">
        <v>237</v>
      </c>
      <c r="L20" s="12"/>
      <c r="M20" s="1"/>
      <c r="N20" s="17"/>
    </row>
    <row r="21" spans="1:14" x14ac:dyDescent="0.2">
      <c r="A21" s="12" t="s">
        <v>238</v>
      </c>
      <c r="B21" s="12" t="s">
        <v>180</v>
      </c>
      <c r="C21" s="7">
        <v>1</v>
      </c>
      <c r="D21" s="7">
        <v>43</v>
      </c>
      <c r="E21" s="7">
        <v>32</v>
      </c>
      <c r="F21" s="16">
        <f t="shared" si="2"/>
        <v>103.53333333333333</v>
      </c>
      <c r="G21" s="7">
        <v>29</v>
      </c>
      <c r="H21" s="18">
        <v>1</v>
      </c>
      <c r="I21" s="16">
        <f t="shared" si="3"/>
        <v>103.53333333333333</v>
      </c>
      <c r="J21" s="7">
        <v>10</v>
      </c>
      <c r="K21" s="12" t="s">
        <v>222</v>
      </c>
      <c r="L21" s="12"/>
      <c r="M21" s="1"/>
      <c r="N21" s="17"/>
    </row>
    <row r="22" spans="1:14" x14ac:dyDescent="0.2">
      <c r="A22" s="12" t="s">
        <v>239</v>
      </c>
      <c r="B22" s="12" t="s">
        <v>85</v>
      </c>
      <c r="C22" s="7">
        <v>1</v>
      </c>
      <c r="D22" s="7">
        <v>49</v>
      </c>
      <c r="E22" s="7">
        <v>33</v>
      </c>
      <c r="F22" s="16">
        <f t="shared" si="2"/>
        <v>109.55</v>
      </c>
      <c r="G22" s="7" t="s">
        <v>240</v>
      </c>
      <c r="H22" s="17">
        <v>0.97509999999999997</v>
      </c>
      <c r="I22" s="16">
        <f t="shared" si="3"/>
        <v>106.822205</v>
      </c>
      <c r="J22" s="7">
        <v>10</v>
      </c>
      <c r="K22" s="12" t="s">
        <v>215</v>
      </c>
      <c r="L22" s="12"/>
      <c r="M22" s="1"/>
      <c r="N22" s="17"/>
    </row>
    <row r="23" spans="1:14" x14ac:dyDescent="0.2">
      <c r="A23" s="30" t="s">
        <v>241</v>
      </c>
      <c r="B23" s="30" t="s">
        <v>96</v>
      </c>
      <c r="C23" s="31">
        <v>1</v>
      </c>
      <c r="D23" s="31">
        <v>59</v>
      </c>
      <c r="E23" s="31">
        <v>46</v>
      </c>
      <c r="F23" s="32">
        <f t="shared" si="2"/>
        <v>119.76666666666667</v>
      </c>
      <c r="G23" s="31">
        <v>50</v>
      </c>
      <c r="H23" s="33">
        <v>0.90500000000000003</v>
      </c>
      <c r="I23" s="32">
        <f t="shared" si="3"/>
        <v>108.38883333333334</v>
      </c>
      <c r="J23" s="31">
        <v>19</v>
      </c>
      <c r="K23" s="30" t="s">
        <v>233</v>
      </c>
      <c r="L23" s="12"/>
      <c r="M23" s="1"/>
      <c r="N23" s="17"/>
    </row>
    <row r="24" spans="1:14" x14ac:dyDescent="0.2">
      <c r="A24" s="12" t="s">
        <v>242</v>
      </c>
      <c r="B24" s="12" t="s">
        <v>177</v>
      </c>
      <c r="C24" s="7">
        <v>1</v>
      </c>
      <c r="D24" s="7">
        <v>51</v>
      </c>
      <c r="E24" s="7">
        <v>29</v>
      </c>
      <c r="F24" s="16">
        <f t="shared" si="2"/>
        <v>111.48333333333333</v>
      </c>
      <c r="G24" s="7" t="s">
        <v>240</v>
      </c>
      <c r="H24" s="17">
        <v>0.97509999999999997</v>
      </c>
      <c r="I24" s="16">
        <f t="shared" si="3"/>
        <v>108.70739833333333</v>
      </c>
      <c r="J24" s="7">
        <v>10</v>
      </c>
      <c r="K24" s="12" t="s">
        <v>243</v>
      </c>
      <c r="L24" s="12"/>
      <c r="M24" s="1"/>
      <c r="N24" s="17"/>
    </row>
    <row r="25" spans="1:14" x14ac:dyDescent="0.2">
      <c r="A25" s="12" t="s">
        <v>244</v>
      </c>
      <c r="B25" s="12" t="s">
        <v>24</v>
      </c>
      <c r="C25" s="7">
        <v>2</v>
      </c>
      <c r="D25" s="7">
        <v>30</v>
      </c>
      <c r="E25" s="7">
        <v>2</v>
      </c>
      <c r="F25" s="16">
        <f t="shared" si="2"/>
        <v>150.03333333333333</v>
      </c>
      <c r="G25" s="8">
        <v>74</v>
      </c>
      <c r="H25" s="17">
        <v>0.74029999999999996</v>
      </c>
      <c r="I25" s="16">
        <f t="shared" si="3"/>
        <v>111.06967666666665</v>
      </c>
      <c r="J25" s="7">
        <v>10</v>
      </c>
      <c r="K25" s="12" t="s">
        <v>218</v>
      </c>
      <c r="L25" s="12"/>
      <c r="M25" s="1"/>
      <c r="N25" s="17"/>
    </row>
    <row r="26" spans="1:14" x14ac:dyDescent="0.2">
      <c r="A26" s="34" t="s">
        <v>245</v>
      </c>
      <c r="B26" s="34" t="s">
        <v>96</v>
      </c>
      <c r="C26" s="35">
        <v>2</v>
      </c>
      <c r="D26" s="35">
        <v>3</v>
      </c>
      <c r="E26" s="35">
        <v>46</v>
      </c>
      <c r="F26" s="36">
        <f t="shared" si="2"/>
        <v>123.76666666666667</v>
      </c>
      <c r="G26" s="35">
        <v>50</v>
      </c>
      <c r="H26" s="37">
        <v>0.90500000000000003</v>
      </c>
      <c r="I26" s="36">
        <f t="shared" si="3"/>
        <v>112.00883333333334</v>
      </c>
      <c r="J26" s="35"/>
      <c r="K26" s="34" t="s">
        <v>215</v>
      </c>
      <c r="L26" s="12"/>
      <c r="M26" s="1"/>
      <c r="N26" s="17"/>
    </row>
    <row r="27" spans="1:14" x14ac:dyDescent="0.2">
      <c r="A27" s="38" t="s">
        <v>246</v>
      </c>
      <c r="B27" s="26" t="s">
        <v>107</v>
      </c>
      <c r="C27" s="27">
        <v>1</v>
      </c>
      <c r="D27" s="27">
        <v>54</v>
      </c>
      <c r="E27" s="27">
        <v>7</v>
      </c>
      <c r="F27" s="28">
        <f t="shared" si="2"/>
        <v>114.11666666666666</v>
      </c>
      <c r="G27" s="27">
        <v>31</v>
      </c>
      <c r="H27" s="29">
        <v>1</v>
      </c>
      <c r="I27" s="28">
        <f t="shared" si="3"/>
        <v>114.11666666666666</v>
      </c>
      <c r="J27" s="27">
        <v>18</v>
      </c>
      <c r="K27" s="26" t="s">
        <v>218</v>
      </c>
      <c r="L27" s="12"/>
      <c r="M27" s="1"/>
      <c r="N27" s="17"/>
    </row>
    <row r="28" spans="1:14" x14ac:dyDescent="0.2">
      <c r="A28" s="12" t="s">
        <v>247</v>
      </c>
      <c r="B28" s="12" t="s">
        <v>161</v>
      </c>
      <c r="C28" s="7">
        <v>1</v>
      </c>
      <c r="D28" s="7">
        <v>54</v>
      </c>
      <c r="E28" s="7">
        <v>10</v>
      </c>
      <c r="F28" s="16">
        <f t="shared" si="2"/>
        <v>114.16666666666667</v>
      </c>
      <c r="G28" s="7" t="s">
        <v>236</v>
      </c>
      <c r="H28" s="17">
        <v>1</v>
      </c>
      <c r="I28" s="16">
        <f t="shared" si="3"/>
        <v>114.16666666666667</v>
      </c>
      <c r="J28" s="7">
        <v>10</v>
      </c>
      <c r="K28" s="12" t="s">
        <v>215</v>
      </c>
      <c r="L28" s="12"/>
      <c r="M28" s="1"/>
      <c r="N28" s="17"/>
    </row>
    <row r="29" spans="1:14" x14ac:dyDescent="0.2">
      <c r="A29" s="5" t="s">
        <v>248</v>
      </c>
      <c r="B29" s="5" t="s">
        <v>178</v>
      </c>
      <c r="C29" s="1">
        <v>1</v>
      </c>
      <c r="D29" s="1">
        <v>58</v>
      </c>
      <c r="E29" s="1">
        <v>40</v>
      </c>
      <c r="F29" s="16">
        <f t="shared" si="2"/>
        <v>118.66666666666667</v>
      </c>
      <c r="G29" s="10" t="s">
        <v>249</v>
      </c>
      <c r="H29" s="17">
        <v>1</v>
      </c>
      <c r="I29" s="16">
        <f t="shared" si="3"/>
        <v>118.66666666666667</v>
      </c>
      <c r="J29" s="1">
        <v>10</v>
      </c>
      <c r="K29" s="5" t="s">
        <v>218</v>
      </c>
      <c r="L29" s="12"/>
      <c r="M29" s="1"/>
      <c r="N29" s="17"/>
    </row>
    <row r="30" spans="1:14" x14ac:dyDescent="0.2">
      <c r="A30" s="5" t="s">
        <v>250</v>
      </c>
      <c r="B30" s="5" t="s">
        <v>34</v>
      </c>
      <c r="C30" s="1">
        <v>2</v>
      </c>
      <c r="D30" s="1">
        <v>12</v>
      </c>
      <c r="E30" s="1">
        <v>17</v>
      </c>
      <c r="F30" s="16">
        <f t="shared" si="2"/>
        <v>132.28333333333333</v>
      </c>
      <c r="G30" s="10">
        <v>54</v>
      </c>
      <c r="H30" s="17">
        <v>0.90500000000000003</v>
      </c>
      <c r="I30" s="16">
        <f t="shared" si="3"/>
        <v>119.71641666666667</v>
      </c>
      <c r="J30" s="1">
        <v>10</v>
      </c>
      <c r="K30" s="5" t="s">
        <v>218</v>
      </c>
      <c r="L30" s="12"/>
      <c r="M30" s="1"/>
      <c r="N30" s="17"/>
    </row>
    <row r="31" spans="1:14" x14ac:dyDescent="0.2">
      <c r="A31" s="38" t="s">
        <v>251</v>
      </c>
      <c r="B31" s="38" t="s">
        <v>96</v>
      </c>
      <c r="C31" s="39">
        <v>2</v>
      </c>
      <c r="D31" s="39">
        <v>12</v>
      </c>
      <c r="E31" s="39">
        <v>40</v>
      </c>
      <c r="F31" s="40">
        <f t="shared" si="2"/>
        <v>132.66666666666666</v>
      </c>
      <c r="G31" s="39">
        <v>50</v>
      </c>
      <c r="H31" s="41">
        <v>0.90500000000000003</v>
      </c>
      <c r="I31" s="40">
        <f t="shared" si="3"/>
        <v>120.06333333333333</v>
      </c>
      <c r="J31" s="39"/>
      <c r="K31" s="38" t="s">
        <v>218</v>
      </c>
      <c r="L31" s="12"/>
      <c r="M31" s="1"/>
      <c r="N31" s="17"/>
    </row>
    <row r="32" spans="1:14" x14ac:dyDescent="0.2">
      <c r="L32" s="12"/>
      <c r="M32" s="1"/>
      <c r="N32" s="17"/>
    </row>
    <row r="33" spans="1:14" x14ac:dyDescent="0.2">
      <c r="A33" s="2" t="s">
        <v>252</v>
      </c>
      <c r="B33" s="12"/>
      <c r="C33" s="7"/>
      <c r="D33" s="7"/>
      <c r="E33" s="7"/>
      <c r="F33" s="16"/>
      <c r="G33" s="7"/>
      <c r="H33" s="17"/>
      <c r="I33" s="16"/>
      <c r="J33" s="7"/>
      <c r="K33" s="12"/>
      <c r="L33" s="12"/>
      <c r="M33" s="1" t="s">
        <v>204</v>
      </c>
      <c r="N33" t="s">
        <v>209</v>
      </c>
    </row>
    <row r="34" spans="1:14" x14ac:dyDescent="0.2">
      <c r="A34" s="9"/>
      <c r="B34" s="9"/>
      <c r="C34" s="8"/>
      <c r="D34" s="8"/>
      <c r="E34" s="8"/>
      <c r="F34" s="8"/>
      <c r="G34" s="8"/>
      <c r="H34" s="8"/>
      <c r="I34" s="8" t="s">
        <v>253</v>
      </c>
      <c r="J34" s="8" t="s">
        <v>206</v>
      </c>
      <c r="L34" s="12"/>
      <c r="M34" s="1">
        <v>37</v>
      </c>
      <c r="N34" s="17">
        <v>1</v>
      </c>
    </row>
    <row r="35" spans="1:14" x14ac:dyDescent="0.2">
      <c r="A35" s="8" t="s">
        <v>198</v>
      </c>
      <c r="B35" s="42" t="s">
        <v>199</v>
      </c>
      <c r="C35" s="8" t="s">
        <v>200</v>
      </c>
      <c r="D35" s="8" t="s">
        <v>201</v>
      </c>
      <c r="E35" s="8" t="s">
        <v>202</v>
      </c>
      <c r="F35" s="8" t="s">
        <v>203</v>
      </c>
      <c r="G35" s="8" t="s">
        <v>204</v>
      </c>
      <c r="H35" s="8" t="s">
        <v>205</v>
      </c>
      <c r="I35" s="8" t="s">
        <v>203</v>
      </c>
      <c r="J35" s="8"/>
      <c r="K35" s="12"/>
      <c r="L35" s="12"/>
      <c r="M35" s="1">
        <v>38</v>
      </c>
      <c r="N35" s="17">
        <v>0.99729999999999996</v>
      </c>
    </row>
    <row r="36" spans="1:14" x14ac:dyDescent="0.2">
      <c r="A36" s="12" t="s">
        <v>254</v>
      </c>
      <c r="B36" s="12" t="s">
        <v>21</v>
      </c>
      <c r="C36" s="7">
        <v>2</v>
      </c>
      <c r="D36" s="7">
        <v>51</v>
      </c>
      <c r="E36" s="7">
        <v>0</v>
      </c>
      <c r="F36" s="16">
        <f t="shared" ref="F36:F39" si="4">(C36*60)+D36+(E36/60)</f>
        <v>171</v>
      </c>
      <c r="G36" s="7">
        <v>53</v>
      </c>
      <c r="H36" s="17">
        <v>0.91300000000000003</v>
      </c>
      <c r="I36" s="16">
        <f t="shared" ref="I36:I39" si="5">H36*F36</f>
        <v>156.12300000000002</v>
      </c>
      <c r="J36" s="7">
        <v>20</v>
      </c>
      <c r="K36" s="12" t="s">
        <v>255</v>
      </c>
      <c r="L36" s="12"/>
      <c r="M36" s="1">
        <v>39</v>
      </c>
      <c r="N36" s="17">
        <v>0.99039999999999995</v>
      </c>
    </row>
    <row r="37" spans="1:14" x14ac:dyDescent="0.2">
      <c r="A37" s="12" t="s">
        <v>256</v>
      </c>
      <c r="B37" s="12" t="s">
        <v>33</v>
      </c>
      <c r="C37" s="7">
        <v>3</v>
      </c>
      <c r="D37" s="7">
        <v>2</v>
      </c>
      <c r="E37" s="7">
        <v>58</v>
      </c>
      <c r="F37" s="16">
        <f t="shared" si="4"/>
        <v>182.96666666666667</v>
      </c>
      <c r="G37" s="7">
        <v>44</v>
      </c>
      <c r="H37" s="17">
        <v>0.98350000000000004</v>
      </c>
      <c r="I37" s="16">
        <f t="shared" si="5"/>
        <v>179.94771666666668</v>
      </c>
      <c r="J37" s="14">
        <f>19+5</f>
        <v>24</v>
      </c>
      <c r="K37" s="12" t="s">
        <v>257</v>
      </c>
      <c r="L37" s="14" t="s">
        <v>258</v>
      </c>
      <c r="M37" s="1">
        <v>40</v>
      </c>
      <c r="N37" s="17">
        <v>0.98350000000000004</v>
      </c>
    </row>
    <row r="38" spans="1:14" x14ac:dyDescent="0.2">
      <c r="A38" s="12" t="s">
        <v>259</v>
      </c>
      <c r="B38" s="12" t="s">
        <v>39</v>
      </c>
      <c r="C38" s="7">
        <v>3</v>
      </c>
      <c r="D38" s="7">
        <v>6</v>
      </c>
      <c r="E38" s="7">
        <v>26</v>
      </c>
      <c r="F38" s="16">
        <f t="shared" si="4"/>
        <v>186.43333333333334</v>
      </c>
      <c r="G38" s="7">
        <v>36</v>
      </c>
      <c r="H38" s="18">
        <v>1</v>
      </c>
      <c r="I38" s="16">
        <f t="shared" si="5"/>
        <v>186.43333333333334</v>
      </c>
      <c r="J38" s="7">
        <v>18</v>
      </c>
      <c r="K38" s="12" t="s">
        <v>215</v>
      </c>
      <c r="L38" s="12"/>
      <c r="M38" s="1">
        <v>45</v>
      </c>
      <c r="N38" s="17">
        <v>0.9486</v>
      </c>
    </row>
    <row r="39" spans="1:14" x14ac:dyDescent="0.2">
      <c r="A39" s="12" t="s">
        <v>260</v>
      </c>
      <c r="B39" s="12" t="s">
        <v>188</v>
      </c>
      <c r="C39" s="7">
        <v>3</v>
      </c>
      <c r="D39" s="7">
        <v>27</v>
      </c>
      <c r="E39" s="7">
        <v>3</v>
      </c>
      <c r="F39" s="16">
        <f t="shared" si="4"/>
        <v>207.05</v>
      </c>
      <c r="G39" s="7">
        <v>35</v>
      </c>
      <c r="H39" s="18">
        <v>1</v>
      </c>
      <c r="I39" s="16">
        <f t="shared" si="5"/>
        <v>207.05</v>
      </c>
      <c r="J39" s="7">
        <v>17</v>
      </c>
      <c r="K39" s="12" t="s">
        <v>215</v>
      </c>
      <c r="L39" s="12"/>
      <c r="M39" s="1">
        <v>49</v>
      </c>
      <c r="N39" s="17">
        <v>0.92010000000000003</v>
      </c>
    </row>
    <row r="40" spans="1:14" x14ac:dyDescent="0.2">
      <c r="A40" s="26" t="s">
        <v>261</v>
      </c>
      <c r="B40" s="26" t="s">
        <v>132</v>
      </c>
      <c r="C40" s="43">
        <v>3</v>
      </c>
      <c r="D40" s="43">
        <v>41</v>
      </c>
      <c r="E40" s="43">
        <v>59</v>
      </c>
      <c r="F40" s="44">
        <f>(C40*60)+D40+(E40/60)</f>
        <v>221.98333333333332</v>
      </c>
      <c r="G40" s="43" t="s">
        <v>236</v>
      </c>
      <c r="H40" s="29">
        <v>1</v>
      </c>
      <c r="I40" s="44">
        <f>H40*F40</f>
        <v>221.98333333333332</v>
      </c>
      <c r="J40" s="43">
        <v>20</v>
      </c>
      <c r="K40" s="26" t="s">
        <v>215</v>
      </c>
      <c r="M40" s="1">
        <v>50</v>
      </c>
      <c r="N40" s="17">
        <v>0.91300000000000003</v>
      </c>
    </row>
    <row r="41" spans="1:14" x14ac:dyDescent="0.2">
      <c r="A41" s="12" t="s">
        <v>262</v>
      </c>
      <c r="B41" s="12" t="s">
        <v>180</v>
      </c>
      <c r="C41" s="7">
        <v>4</v>
      </c>
      <c r="D41" s="7">
        <v>3</v>
      </c>
      <c r="E41" s="7">
        <v>2</v>
      </c>
      <c r="F41" s="16">
        <f>(C41*60)+D41+(E41/60)</f>
        <v>243.03333333333333</v>
      </c>
      <c r="G41" s="7">
        <v>29</v>
      </c>
      <c r="H41" s="18">
        <v>1</v>
      </c>
      <c r="I41" s="16">
        <f>H41*F41</f>
        <v>243.03333333333333</v>
      </c>
      <c r="J41" s="14">
        <f>16+5</f>
        <v>21</v>
      </c>
      <c r="K41" s="12" t="s">
        <v>255</v>
      </c>
      <c r="L41" s="14" t="s">
        <v>258</v>
      </c>
      <c r="M41" s="1">
        <v>55</v>
      </c>
      <c r="N41" s="17">
        <v>0.87629999999999997</v>
      </c>
    </row>
    <row r="42" spans="1:14" x14ac:dyDescent="0.2">
      <c r="A42" s="26" t="s">
        <v>263</v>
      </c>
      <c r="B42" s="26" t="s">
        <v>107</v>
      </c>
      <c r="C42" s="27">
        <v>4</v>
      </c>
      <c r="D42" s="27">
        <v>14</v>
      </c>
      <c r="E42" s="27">
        <v>8</v>
      </c>
      <c r="F42" s="28">
        <f>(C42*60)+D42+(E42/60)</f>
        <v>254.13333333333333</v>
      </c>
      <c r="G42" s="27">
        <v>31</v>
      </c>
      <c r="H42" s="29">
        <v>1</v>
      </c>
      <c r="I42" s="28">
        <f>H42*F42</f>
        <v>254.13333333333333</v>
      </c>
      <c r="J42" s="27">
        <v>19</v>
      </c>
      <c r="K42" s="26" t="s">
        <v>255</v>
      </c>
      <c r="L42" s="12"/>
      <c r="M42" s="1">
        <v>59</v>
      </c>
      <c r="N42" s="17">
        <v>0.84570000000000001</v>
      </c>
    </row>
    <row r="43" spans="1:14" x14ac:dyDescent="0.2">
      <c r="A43" s="12" t="s">
        <v>264</v>
      </c>
      <c r="B43" s="12" t="s">
        <v>17</v>
      </c>
      <c r="C43" s="1">
        <v>5</v>
      </c>
      <c r="D43" s="1">
        <v>11</v>
      </c>
      <c r="E43" s="1">
        <v>57</v>
      </c>
      <c r="F43" s="1">
        <f>(C43*60)+D43+(E43/60)</f>
        <v>311.95</v>
      </c>
      <c r="G43" s="1">
        <v>43</v>
      </c>
      <c r="H43" s="17">
        <v>0.98350000000000004</v>
      </c>
      <c r="I43" s="16">
        <f>H43*F43</f>
        <v>306.80282499999998</v>
      </c>
      <c r="J43" s="1">
        <v>15</v>
      </c>
      <c r="K43" s="12" t="s">
        <v>265</v>
      </c>
      <c r="M43" s="1">
        <v>60</v>
      </c>
      <c r="N43" s="17">
        <v>0.83799999999999997</v>
      </c>
    </row>
    <row r="44" spans="1:14" x14ac:dyDescent="0.2">
      <c r="A44" s="12"/>
      <c r="B44" s="12"/>
      <c r="C44" s="7"/>
      <c r="D44" s="7"/>
      <c r="E44" s="7"/>
      <c r="F44" s="16"/>
      <c r="G44" s="7"/>
      <c r="H44" s="18"/>
      <c r="I44" s="16"/>
      <c r="J44" s="7"/>
      <c r="K44" s="12"/>
      <c r="M44" s="1">
        <v>65</v>
      </c>
      <c r="N44" s="17">
        <v>0.79749999999999999</v>
      </c>
    </row>
    <row r="45" spans="1:14" x14ac:dyDescent="0.2">
      <c r="A45" s="12"/>
      <c r="B45" s="12"/>
      <c r="C45" s="7"/>
      <c r="D45" s="7"/>
      <c r="E45" s="7"/>
      <c r="F45" s="16"/>
      <c r="G45" s="7"/>
      <c r="H45" s="18"/>
      <c r="I45" s="16"/>
      <c r="J45" s="7"/>
      <c r="K45" s="12"/>
      <c r="L45" s="12"/>
      <c r="M45" s="1">
        <v>69</v>
      </c>
      <c r="N45" s="17">
        <v>0.76280000000000003</v>
      </c>
    </row>
    <row r="46" spans="1:14" x14ac:dyDescent="0.2">
      <c r="C46"/>
      <c r="D46"/>
      <c r="E46"/>
      <c r="F46"/>
      <c r="G46"/>
      <c r="H46"/>
      <c r="I46"/>
      <c r="J46"/>
      <c r="M46" s="1">
        <v>70</v>
      </c>
      <c r="N46" s="17">
        <v>0.75409999999999999</v>
      </c>
    </row>
    <row r="47" spans="1:14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1">
        <v>75</v>
      </c>
      <c r="N47" s="17">
        <v>0.70699999999999996</v>
      </c>
    </row>
    <row r="48" spans="1:14" x14ac:dyDescent="0.2">
      <c r="A48" s="12"/>
      <c r="B48" s="12"/>
      <c r="C48" s="7"/>
      <c r="D48" s="7"/>
      <c r="E48" s="7"/>
      <c r="F48" s="16"/>
      <c r="G48" s="7"/>
      <c r="H48" s="18"/>
      <c r="I48" s="16"/>
      <c r="J48" s="7"/>
      <c r="K48" s="12"/>
      <c r="L48" s="12"/>
      <c r="M48" s="1"/>
      <c r="N48" s="17"/>
    </row>
    <row r="49" spans="1:14" x14ac:dyDescent="0.2">
      <c r="A49" s="12"/>
      <c r="B49" s="12"/>
      <c r="C49" s="7"/>
      <c r="D49" s="7"/>
      <c r="E49" s="7"/>
      <c r="F49" s="16"/>
      <c r="G49" s="7"/>
      <c r="H49" s="18"/>
      <c r="I49" s="16"/>
      <c r="J49" s="7"/>
      <c r="K49" s="12"/>
      <c r="L49" s="12"/>
      <c r="M49" s="1"/>
      <c r="N49" s="17"/>
    </row>
    <row r="50" spans="1:14" x14ac:dyDescent="0.2">
      <c r="A50" s="46" t="s">
        <v>266</v>
      </c>
      <c r="B50" s="9"/>
      <c r="C50" s="8"/>
      <c r="D50" s="8"/>
      <c r="E50" s="8"/>
      <c r="F50" s="8"/>
      <c r="G50" s="8"/>
      <c r="H50" s="8"/>
      <c r="I50" s="8"/>
      <c r="J50" s="8"/>
      <c r="K50" s="9"/>
      <c r="L50" s="47" t="s">
        <v>267</v>
      </c>
      <c r="N50" s="17"/>
    </row>
    <row r="51" spans="1:14" x14ac:dyDescent="0.2">
      <c r="A51" s="9"/>
      <c r="B51" s="9"/>
      <c r="C51" s="8"/>
      <c r="D51" s="8"/>
      <c r="E51" s="8"/>
      <c r="F51" s="8"/>
      <c r="G51" s="8"/>
      <c r="H51" s="8"/>
      <c r="I51" s="8" t="s">
        <v>253</v>
      </c>
      <c r="J51" s="8" t="s">
        <v>206</v>
      </c>
      <c r="K51" s="9"/>
      <c r="L51" s="9"/>
    </row>
    <row r="52" spans="1:14" x14ac:dyDescent="0.2">
      <c r="A52" s="8" t="s">
        <v>198</v>
      </c>
      <c r="B52" s="42" t="s">
        <v>199</v>
      </c>
      <c r="C52" s="8" t="s">
        <v>200</v>
      </c>
      <c r="D52" s="8" t="s">
        <v>201</v>
      </c>
      <c r="E52" s="8" t="s">
        <v>202</v>
      </c>
      <c r="F52" s="8" t="s">
        <v>203</v>
      </c>
      <c r="G52" s="8" t="s">
        <v>204</v>
      </c>
      <c r="H52" s="8" t="s">
        <v>205</v>
      </c>
      <c r="I52" s="8" t="s">
        <v>203</v>
      </c>
      <c r="J52" s="8"/>
      <c r="K52" s="9"/>
      <c r="L52" s="8" t="s">
        <v>204</v>
      </c>
      <c r="M52" t="s">
        <v>209</v>
      </c>
    </row>
    <row r="53" spans="1:14" x14ac:dyDescent="0.2">
      <c r="A53" s="8"/>
      <c r="B53" s="42"/>
      <c r="C53" s="8"/>
      <c r="D53" s="8"/>
      <c r="E53" s="8"/>
      <c r="F53" s="8"/>
      <c r="G53" s="8"/>
      <c r="H53" s="8"/>
      <c r="I53" s="8"/>
      <c r="J53" s="8"/>
      <c r="K53" s="9"/>
      <c r="L53" s="9"/>
    </row>
    <row r="54" spans="1:14" x14ac:dyDescent="0.2">
      <c r="A54" s="8" t="s">
        <v>268</v>
      </c>
      <c r="B54" s="9" t="s">
        <v>211</v>
      </c>
      <c r="C54" s="8"/>
      <c r="D54" s="8">
        <v>35</v>
      </c>
      <c r="E54" s="8">
        <v>47</v>
      </c>
      <c r="F54" s="16">
        <f t="shared" ref="F54:F67" si="6">(C54*60)+D54+(E54/60)</f>
        <v>35.783333333333331</v>
      </c>
      <c r="G54" s="8">
        <v>26</v>
      </c>
      <c r="H54" s="48">
        <v>1</v>
      </c>
      <c r="I54" s="49">
        <f>H54*F54</f>
        <v>35.783333333333331</v>
      </c>
      <c r="J54" s="7">
        <v>20</v>
      </c>
      <c r="K54" s="12"/>
      <c r="L54" s="8">
        <v>36</v>
      </c>
      <c r="M54" s="17">
        <v>0.99529999999999996</v>
      </c>
    </row>
    <row r="55" spans="1:14" x14ac:dyDescent="0.2">
      <c r="A55" s="8" t="s">
        <v>269</v>
      </c>
      <c r="B55" s="9" t="s">
        <v>29</v>
      </c>
      <c r="C55" s="8"/>
      <c r="D55" s="8">
        <v>41</v>
      </c>
      <c r="E55" s="8">
        <v>34</v>
      </c>
      <c r="F55" s="16">
        <f t="shared" si="6"/>
        <v>41.56666666666667</v>
      </c>
      <c r="G55" s="8">
        <v>27</v>
      </c>
      <c r="H55" s="17">
        <v>1</v>
      </c>
      <c r="I55" s="49">
        <f t="shared" ref="I55:I67" si="7">H55*F55</f>
        <v>41.56666666666667</v>
      </c>
      <c r="J55" s="14">
        <f>16+5</f>
        <v>21</v>
      </c>
      <c r="K55" s="12" t="s">
        <v>258</v>
      </c>
      <c r="L55" s="8">
        <v>37</v>
      </c>
      <c r="M55" s="17">
        <v>0.98839999999999995</v>
      </c>
    </row>
    <row r="56" spans="1:14" x14ac:dyDescent="0.2">
      <c r="A56" s="8" t="s">
        <v>270</v>
      </c>
      <c r="B56" s="9" t="s">
        <v>178</v>
      </c>
      <c r="C56" s="8"/>
      <c r="D56" s="8">
        <v>42</v>
      </c>
      <c r="E56" s="8">
        <v>54</v>
      </c>
      <c r="F56" s="16">
        <f t="shared" si="6"/>
        <v>42.9</v>
      </c>
      <c r="G56" s="7" t="s">
        <v>236</v>
      </c>
      <c r="H56" s="17">
        <v>1</v>
      </c>
      <c r="I56" s="49">
        <f t="shared" si="7"/>
        <v>42.9</v>
      </c>
      <c r="J56" s="7">
        <v>14</v>
      </c>
      <c r="K56" s="12"/>
      <c r="L56" s="8">
        <v>38</v>
      </c>
      <c r="M56" s="17">
        <v>0.98160000000000003</v>
      </c>
    </row>
    <row r="57" spans="1:14" x14ac:dyDescent="0.2">
      <c r="A57" s="8" t="s">
        <v>271</v>
      </c>
      <c r="B57" s="50" t="s">
        <v>160</v>
      </c>
      <c r="C57" s="8"/>
      <c r="D57" s="8">
        <v>43</v>
      </c>
      <c r="E57" s="8">
        <v>41</v>
      </c>
      <c r="F57" s="16">
        <f t="shared" si="6"/>
        <v>43.68333333333333</v>
      </c>
      <c r="G57" s="8">
        <v>58</v>
      </c>
      <c r="H57" s="17">
        <v>0.86160000000000003</v>
      </c>
      <c r="I57" s="49">
        <f t="shared" si="7"/>
        <v>37.637560000000001</v>
      </c>
      <c r="J57" s="7">
        <v>19</v>
      </c>
      <c r="K57" s="12"/>
      <c r="L57" s="8">
        <v>39</v>
      </c>
      <c r="M57" s="17">
        <v>0.97470000000000001</v>
      </c>
    </row>
    <row r="58" spans="1:14" x14ac:dyDescent="0.2">
      <c r="A58" s="8" t="s">
        <v>272</v>
      </c>
      <c r="B58" s="50" t="s">
        <v>25</v>
      </c>
      <c r="C58" s="8"/>
      <c r="D58" s="8">
        <v>43</v>
      </c>
      <c r="E58" s="8">
        <v>54</v>
      </c>
      <c r="F58" s="16">
        <f t="shared" si="6"/>
        <v>43.9</v>
      </c>
      <c r="G58" s="8">
        <v>52</v>
      </c>
      <c r="H58" s="17">
        <v>0.89800000000000002</v>
      </c>
      <c r="I58" s="49">
        <f t="shared" si="7"/>
        <v>39.422199999999997</v>
      </c>
      <c r="J58" s="14">
        <f>17+5</f>
        <v>22</v>
      </c>
      <c r="K58" s="12" t="s">
        <v>273</v>
      </c>
      <c r="L58" s="8">
        <v>40</v>
      </c>
      <c r="M58" s="17">
        <v>0.96789999999999998</v>
      </c>
    </row>
    <row r="59" spans="1:14" x14ac:dyDescent="0.2">
      <c r="A59" s="8" t="s">
        <v>274</v>
      </c>
      <c r="B59" s="50" t="s">
        <v>23</v>
      </c>
      <c r="C59" s="8"/>
      <c r="D59" s="8">
        <v>44</v>
      </c>
      <c r="E59" s="8">
        <v>40</v>
      </c>
      <c r="F59" s="16">
        <f t="shared" si="6"/>
        <v>44.666666666666664</v>
      </c>
      <c r="G59" s="8">
        <v>48</v>
      </c>
      <c r="H59" s="17">
        <v>0.93330000000000002</v>
      </c>
      <c r="I59" s="49">
        <f t="shared" si="7"/>
        <v>41.687399999999997</v>
      </c>
      <c r="J59" s="7">
        <v>15</v>
      </c>
      <c r="K59" s="12"/>
      <c r="L59" s="8">
        <v>45</v>
      </c>
      <c r="M59" s="17">
        <v>0.93330000000000002</v>
      </c>
    </row>
    <row r="60" spans="1:14" x14ac:dyDescent="0.2">
      <c r="A60" s="8" t="s">
        <v>275</v>
      </c>
      <c r="B60" s="50" t="s">
        <v>28</v>
      </c>
      <c r="D60" s="1">
        <v>46</v>
      </c>
      <c r="E60" s="1">
        <v>6</v>
      </c>
      <c r="F60" s="51">
        <f t="shared" si="6"/>
        <v>46.1</v>
      </c>
      <c r="G60" s="1">
        <v>62</v>
      </c>
      <c r="H60" s="17">
        <v>0.8236</v>
      </c>
      <c r="I60" s="49">
        <f t="shared" si="7"/>
        <v>37.967959999999998</v>
      </c>
      <c r="J60" s="14">
        <f>18+5</f>
        <v>23</v>
      </c>
      <c r="K60" s="12" t="s">
        <v>273</v>
      </c>
      <c r="L60" s="8">
        <v>49</v>
      </c>
      <c r="M60" s="17">
        <v>0.90510000000000002</v>
      </c>
    </row>
    <row r="61" spans="1:14" x14ac:dyDescent="0.2">
      <c r="A61" s="27" t="s">
        <v>276</v>
      </c>
      <c r="B61" s="52" t="s">
        <v>97</v>
      </c>
      <c r="C61" s="27"/>
      <c r="D61" s="27">
        <v>46</v>
      </c>
      <c r="E61" s="27">
        <v>51</v>
      </c>
      <c r="F61" s="28">
        <f t="shared" si="6"/>
        <v>46.85</v>
      </c>
      <c r="G61" s="27">
        <v>32</v>
      </c>
      <c r="H61" s="29">
        <v>1</v>
      </c>
      <c r="I61" s="28">
        <f t="shared" si="7"/>
        <v>46.85</v>
      </c>
      <c r="J61" s="27">
        <v>20</v>
      </c>
      <c r="K61" s="12"/>
      <c r="L61" s="8">
        <v>50</v>
      </c>
      <c r="M61" s="17">
        <v>0.89800000000000002</v>
      </c>
    </row>
    <row r="62" spans="1:14" x14ac:dyDescent="0.2">
      <c r="A62" s="8" t="s">
        <v>277</v>
      </c>
      <c r="B62" s="53" t="s">
        <v>182</v>
      </c>
      <c r="C62" s="8"/>
      <c r="D62" s="8">
        <v>48</v>
      </c>
      <c r="E62" s="8">
        <v>1</v>
      </c>
      <c r="F62" s="16">
        <f t="shared" si="6"/>
        <v>48.016666666666666</v>
      </c>
      <c r="G62" s="8" t="s">
        <v>236</v>
      </c>
      <c r="H62" s="17">
        <v>1</v>
      </c>
      <c r="I62" s="49">
        <f t="shared" si="7"/>
        <v>48.016666666666666</v>
      </c>
      <c r="J62" s="7">
        <v>10</v>
      </c>
      <c r="K62" s="12"/>
      <c r="L62" s="8">
        <v>55</v>
      </c>
      <c r="M62" s="17">
        <v>0.86160000000000003</v>
      </c>
    </row>
    <row r="63" spans="1:14" x14ac:dyDescent="0.2">
      <c r="A63" s="8" t="s">
        <v>278</v>
      </c>
      <c r="B63" s="53" t="s">
        <v>181</v>
      </c>
      <c r="D63" s="1">
        <v>48</v>
      </c>
      <c r="E63" s="1">
        <v>35</v>
      </c>
      <c r="F63" s="16">
        <f t="shared" si="6"/>
        <v>48.583333333333336</v>
      </c>
      <c r="G63" s="1" t="s">
        <v>240</v>
      </c>
      <c r="H63" s="17">
        <v>0.96789999999999998</v>
      </c>
      <c r="I63" s="49">
        <f t="shared" si="7"/>
        <v>47.023808333333335</v>
      </c>
      <c r="J63" s="7">
        <v>11</v>
      </c>
      <c r="K63" s="12"/>
      <c r="L63" s="8">
        <v>59</v>
      </c>
      <c r="M63" s="17">
        <v>0.83120000000000005</v>
      </c>
    </row>
    <row r="64" spans="1:14" x14ac:dyDescent="0.2">
      <c r="A64" s="7" t="s">
        <v>279</v>
      </c>
      <c r="B64" s="54" t="s">
        <v>34</v>
      </c>
      <c r="C64" s="8"/>
      <c r="D64" s="8">
        <v>52</v>
      </c>
      <c r="E64" s="8">
        <v>19</v>
      </c>
      <c r="F64" s="16">
        <f t="shared" si="6"/>
        <v>52.31666666666667</v>
      </c>
      <c r="G64" s="7">
        <v>54</v>
      </c>
      <c r="H64" s="17">
        <v>0.89800000000000002</v>
      </c>
      <c r="I64" s="49">
        <f t="shared" si="7"/>
        <v>46.980366666666669</v>
      </c>
      <c r="J64" s="7">
        <v>12</v>
      </c>
      <c r="K64" s="26"/>
      <c r="L64" s="8">
        <v>60</v>
      </c>
      <c r="M64" s="17">
        <v>0.8236</v>
      </c>
    </row>
    <row r="65" spans="1:13" x14ac:dyDescent="0.2">
      <c r="A65" s="7" t="s">
        <v>280</v>
      </c>
      <c r="B65" s="54" t="s">
        <v>44</v>
      </c>
      <c r="C65" s="7"/>
      <c r="D65" s="7">
        <v>57</v>
      </c>
      <c r="E65" s="7">
        <v>12</v>
      </c>
      <c r="F65" s="16">
        <f t="shared" si="6"/>
        <v>57.2</v>
      </c>
      <c r="G65" s="7" t="s">
        <v>281</v>
      </c>
      <c r="H65" s="17">
        <v>0.8236</v>
      </c>
      <c r="I65" s="49">
        <f t="shared" si="7"/>
        <v>47.109920000000002</v>
      </c>
      <c r="J65" s="7">
        <v>10</v>
      </c>
      <c r="K65" s="26"/>
      <c r="L65" s="8">
        <v>65</v>
      </c>
      <c r="M65" s="17">
        <v>0.78339999999999999</v>
      </c>
    </row>
    <row r="66" spans="1:13" x14ac:dyDescent="0.2">
      <c r="A66" s="7" t="s">
        <v>282</v>
      </c>
      <c r="B66" s="53" t="s">
        <v>24</v>
      </c>
      <c r="C66" s="8"/>
      <c r="D66" s="8">
        <v>62</v>
      </c>
      <c r="E66" s="8">
        <v>3</v>
      </c>
      <c r="F66" s="16">
        <f t="shared" si="6"/>
        <v>62.05</v>
      </c>
      <c r="G66" s="8">
        <v>74</v>
      </c>
      <c r="H66" s="17">
        <v>0.74029999999999996</v>
      </c>
      <c r="I66" s="49">
        <f t="shared" si="7"/>
        <v>45.935614999999999</v>
      </c>
      <c r="J66" s="7">
        <v>13</v>
      </c>
      <c r="K66" s="26"/>
      <c r="L66" s="8">
        <v>69</v>
      </c>
      <c r="M66" s="17">
        <v>0.74890000000000001</v>
      </c>
    </row>
    <row r="67" spans="1:13" x14ac:dyDescent="0.2">
      <c r="A67" s="27" t="s">
        <v>283</v>
      </c>
      <c r="B67" s="52" t="s">
        <v>98</v>
      </c>
      <c r="C67" s="27"/>
      <c r="D67" s="27">
        <v>63</v>
      </c>
      <c r="E67" s="27">
        <v>20</v>
      </c>
      <c r="F67" s="28">
        <f t="shared" si="6"/>
        <v>63.333333333333336</v>
      </c>
      <c r="G67" s="27">
        <v>55</v>
      </c>
      <c r="H67" s="29">
        <v>0.86160000000000003</v>
      </c>
      <c r="I67" s="28">
        <f t="shared" si="7"/>
        <v>54.568000000000005</v>
      </c>
      <c r="J67" s="55">
        <f>19+5</f>
        <v>24</v>
      </c>
      <c r="K67" s="12" t="s">
        <v>273</v>
      </c>
      <c r="L67" s="8">
        <v>70</v>
      </c>
      <c r="M67" s="17">
        <v>0.74029999999999996</v>
      </c>
    </row>
    <row r="68" spans="1:13" x14ac:dyDescent="0.2">
      <c r="J68" s="27"/>
      <c r="K68" s="26"/>
      <c r="L68" s="8">
        <v>75</v>
      </c>
      <c r="M68" s="17">
        <v>0.69350000000000001</v>
      </c>
    </row>
    <row r="70" spans="1:13" x14ac:dyDescent="0.2">
      <c r="A70" s="46" t="s">
        <v>284</v>
      </c>
      <c r="B70" s="9"/>
      <c r="C70" s="8"/>
      <c r="D70" s="8"/>
      <c r="E70" s="8"/>
      <c r="F70" s="8"/>
      <c r="G70" s="8"/>
      <c r="H70" s="8"/>
      <c r="I70" s="8"/>
      <c r="J70" s="8"/>
      <c r="K70" s="9"/>
      <c r="L70" s="46" t="s">
        <v>267</v>
      </c>
    </row>
    <row r="71" spans="1:13" x14ac:dyDescent="0.2">
      <c r="A71" s="9"/>
      <c r="B71" s="9"/>
      <c r="C71" s="8"/>
      <c r="D71" s="8"/>
      <c r="E71" s="8"/>
      <c r="F71" s="8"/>
      <c r="G71" s="8"/>
      <c r="H71" s="8"/>
      <c r="I71" s="8" t="s">
        <v>253</v>
      </c>
      <c r="J71" s="8" t="s">
        <v>206</v>
      </c>
      <c r="K71" s="9"/>
      <c r="L71" s="9"/>
    </row>
    <row r="72" spans="1:13" x14ac:dyDescent="0.2">
      <c r="A72" s="8" t="s">
        <v>198</v>
      </c>
      <c r="B72" s="42" t="s">
        <v>199</v>
      </c>
      <c r="C72" s="8" t="s">
        <v>200</v>
      </c>
      <c r="D72" s="8" t="s">
        <v>201</v>
      </c>
      <c r="E72" s="8" t="s">
        <v>202</v>
      </c>
      <c r="F72" s="8" t="s">
        <v>203</v>
      </c>
      <c r="G72" s="8" t="s">
        <v>204</v>
      </c>
      <c r="H72" s="8" t="s">
        <v>205</v>
      </c>
      <c r="I72" s="8" t="s">
        <v>203</v>
      </c>
      <c r="J72" s="8"/>
      <c r="K72" s="9"/>
      <c r="L72" s="8" t="s">
        <v>204</v>
      </c>
      <c r="M72" t="s">
        <v>209</v>
      </c>
    </row>
    <row r="73" spans="1:13" x14ac:dyDescent="0.2">
      <c r="A73" s="8"/>
      <c r="B73" s="42"/>
      <c r="C73" s="8"/>
      <c r="D73" s="8"/>
      <c r="E73" s="8"/>
      <c r="F73" s="8"/>
      <c r="G73" s="8"/>
      <c r="H73" s="8"/>
      <c r="I73" s="8"/>
      <c r="J73" s="8"/>
      <c r="K73" s="9"/>
      <c r="L73" s="9"/>
    </row>
    <row r="74" spans="1:13" x14ac:dyDescent="0.2">
      <c r="A74" s="7" t="s">
        <v>285</v>
      </c>
      <c r="B74" s="12" t="s">
        <v>35</v>
      </c>
      <c r="C74" s="7"/>
      <c r="D74" s="7">
        <v>32</v>
      </c>
      <c r="E74" s="7">
        <v>50</v>
      </c>
      <c r="F74" s="16">
        <f t="shared" ref="F74:F82" si="8">(C74*60)+D74+(E74/60)</f>
        <v>32.833333333333336</v>
      </c>
      <c r="G74" s="7">
        <v>33</v>
      </c>
      <c r="H74" s="56">
        <v>1</v>
      </c>
      <c r="I74" s="49">
        <f t="shared" ref="I74:I82" si="9">H74*F74</f>
        <v>32.833333333333336</v>
      </c>
      <c r="J74" s="7">
        <v>20</v>
      </c>
      <c r="K74" s="12"/>
      <c r="L74" s="8">
        <v>36</v>
      </c>
      <c r="M74" s="17">
        <v>0.99529999999999996</v>
      </c>
    </row>
    <row r="75" spans="1:13" x14ac:dyDescent="0.2">
      <c r="A75" s="7" t="s">
        <v>286</v>
      </c>
      <c r="B75" s="54" t="s">
        <v>211</v>
      </c>
      <c r="C75" s="7"/>
      <c r="D75" s="7">
        <v>36</v>
      </c>
      <c r="E75" s="7">
        <v>21</v>
      </c>
      <c r="F75" s="16">
        <f t="shared" si="8"/>
        <v>36.35</v>
      </c>
      <c r="G75" s="7">
        <v>26</v>
      </c>
      <c r="H75" s="18">
        <v>1</v>
      </c>
      <c r="I75" s="49">
        <f t="shared" si="9"/>
        <v>36.35</v>
      </c>
      <c r="J75" s="7">
        <v>19</v>
      </c>
      <c r="K75" s="9"/>
      <c r="L75" s="8">
        <v>37</v>
      </c>
      <c r="M75" s="17">
        <v>0.98839999999999995</v>
      </c>
    </row>
    <row r="76" spans="1:13" x14ac:dyDescent="0.2">
      <c r="A76" s="7" t="s">
        <v>287</v>
      </c>
      <c r="B76" s="54" t="s">
        <v>191</v>
      </c>
      <c r="C76" s="7"/>
      <c r="D76" s="7">
        <v>41</v>
      </c>
      <c r="E76" s="7">
        <v>58</v>
      </c>
      <c r="F76" s="16">
        <f t="shared" si="8"/>
        <v>41.966666666666669</v>
      </c>
      <c r="G76" s="7" t="s">
        <v>236</v>
      </c>
      <c r="H76" s="18">
        <v>1</v>
      </c>
      <c r="I76" s="49">
        <f t="shared" si="9"/>
        <v>41.966666666666669</v>
      </c>
      <c r="J76" s="7">
        <v>14</v>
      </c>
      <c r="K76" s="9"/>
      <c r="L76" s="8">
        <v>38</v>
      </c>
      <c r="M76" s="17">
        <v>0.98160000000000003</v>
      </c>
    </row>
    <row r="77" spans="1:13" x14ac:dyDescent="0.2">
      <c r="A77" s="7" t="s">
        <v>288</v>
      </c>
      <c r="B77" s="54" t="s">
        <v>23</v>
      </c>
      <c r="C77" s="7"/>
      <c r="D77" s="7">
        <v>43</v>
      </c>
      <c r="E77" s="7">
        <v>0</v>
      </c>
      <c r="F77" s="16">
        <f t="shared" si="8"/>
        <v>43</v>
      </c>
      <c r="G77" s="7">
        <v>48</v>
      </c>
      <c r="H77" s="18">
        <v>0.93330000000000002</v>
      </c>
      <c r="I77" s="49">
        <f t="shared" si="9"/>
        <v>40.131900000000002</v>
      </c>
      <c r="J77" s="7">
        <v>15</v>
      </c>
      <c r="K77" s="9"/>
      <c r="L77" s="8">
        <v>39</v>
      </c>
      <c r="M77" s="17">
        <v>0.97470000000000001</v>
      </c>
    </row>
    <row r="78" spans="1:13" x14ac:dyDescent="0.2">
      <c r="A78" s="7" t="s">
        <v>289</v>
      </c>
      <c r="B78" s="54" t="s">
        <v>160</v>
      </c>
      <c r="C78" s="7"/>
      <c r="D78" s="7">
        <v>43</v>
      </c>
      <c r="E78" s="7">
        <v>16</v>
      </c>
      <c r="F78" s="16">
        <f t="shared" si="8"/>
        <v>43.266666666666666</v>
      </c>
      <c r="G78" s="7">
        <v>58</v>
      </c>
      <c r="H78" s="18">
        <v>0.86160000000000003</v>
      </c>
      <c r="I78" s="49">
        <f t="shared" si="9"/>
        <v>37.278559999999999</v>
      </c>
      <c r="J78" s="7">
        <v>18</v>
      </c>
      <c r="K78" s="9"/>
      <c r="L78" s="8">
        <v>40</v>
      </c>
      <c r="M78" s="17">
        <v>0.96789999999999998</v>
      </c>
    </row>
    <row r="79" spans="1:13" x14ac:dyDescent="0.2">
      <c r="A79" s="7" t="s">
        <v>290</v>
      </c>
      <c r="B79" s="54" t="s">
        <v>43</v>
      </c>
      <c r="C79" s="7"/>
      <c r="D79" s="7">
        <v>45</v>
      </c>
      <c r="E79" s="7">
        <v>10</v>
      </c>
      <c r="F79" s="16">
        <f t="shared" si="8"/>
        <v>45.166666666666664</v>
      </c>
      <c r="G79" s="7">
        <v>59</v>
      </c>
      <c r="H79" s="18">
        <v>0.83120000000000005</v>
      </c>
      <c r="I79" s="49">
        <f t="shared" si="9"/>
        <v>37.542533333333331</v>
      </c>
      <c r="J79" s="7">
        <v>16</v>
      </c>
      <c r="K79" s="9"/>
      <c r="L79" s="8">
        <v>45</v>
      </c>
      <c r="M79" s="17">
        <v>0.93330000000000002</v>
      </c>
    </row>
    <row r="80" spans="1:13" x14ac:dyDescent="0.2">
      <c r="A80" s="7" t="s">
        <v>291</v>
      </c>
      <c r="B80" s="54" t="s">
        <v>28</v>
      </c>
      <c r="C80" s="7"/>
      <c r="D80" s="7">
        <v>45</v>
      </c>
      <c r="E80" s="7">
        <v>34</v>
      </c>
      <c r="F80" s="16">
        <f t="shared" si="8"/>
        <v>45.56666666666667</v>
      </c>
      <c r="G80" s="7">
        <v>62</v>
      </c>
      <c r="H80" s="18">
        <v>0.8236</v>
      </c>
      <c r="I80" s="49">
        <f t="shared" si="9"/>
        <v>37.528706666666672</v>
      </c>
      <c r="J80" s="7">
        <v>17</v>
      </c>
      <c r="K80" s="9"/>
      <c r="L80" s="8">
        <v>49</v>
      </c>
      <c r="M80" s="17">
        <v>0.90510000000000002</v>
      </c>
    </row>
    <row r="81" spans="1:16" x14ac:dyDescent="0.2">
      <c r="A81" s="27" t="s">
        <v>292</v>
      </c>
      <c r="B81" s="52" t="s">
        <v>107</v>
      </c>
      <c r="C81" s="27"/>
      <c r="D81" s="27">
        <v>46</v>
      </c>
      <c r="E81" s="27">
        <v>36</v>
      </c>
      <c r="F81" s="28">
        <f t="shared" si="8"/>
        <v>46.6</v>
      </c>
      <c r="G81" s="27">
        <v>31</v>
      </c>
      <c r="H81" s="57">
        <v>1</v>
      </c>
      <c r="I81" s="28">
        <f t="shared" si="9"/>
        <v>46.6</v>
      </c>
      <c r="J81" s="55">
        <f>20+5</f>
        <v>25</v>
      </c>
      <c r="K81" s="14" t="s">
        <v>258</v>
      </c>
      <c r="L81" s="8">
        <v>50</v>
      </c>
      <c r="M81" s="17">
        <v>0.89800000000000002</v>
      </c>
    </row>
    <row r="82" spans="1:16" x14ac:dyDescent="0.2">
      <c r="A82" s="27" t="s">
        <v>293</v>
      </c>
      <c r="B82" s="52" t="s">
        <v>115</v>
      </c>
      <c r="C82" s="43"/>
      <c r="D82" s="43">
        <v>48</v>
      </c>
      <c r="E82" s="43">
        <v>30</v>
      </c>
      <c r="F82" s="44">
        <f t="shared" si="8"/>
        <v>48.5</v>
      </c>
      <c r="G82" s="43" t="s">
        <v>294</v>
      </c>
      <c r="H82" s="29">
        <v>0.99529999999999996</v>
      </c>
      <c r="I82" s="28">
        <f t="shared" si="9"/>
        <v>48.27205</v>
      </c>
      <c r="J82" s="43">
        <v>18</v>
      </c>
      <c r="L82" s="8">
        <v>55</v>
      </c>
      <c r="M82" s="17">
        <v>0.86160000000000003</v>
      </c>
    </row>
    <row r="83" spans="1:16" x14ac:dyDescent="0.2">
      <c r="A83" s="27" t="s">
        <v>295</v>
      </c>
      <c r="B83" s="52" t="s">
        <v>97</v>
      </c>
      <c r="C83" s="27"/>
      <c r="D83" s="27">
        <v>48</v>
      </c>
      <c r="E83" s="27">
        <v>44</v>
      </c>
      <c r="F83" s="28">
        <f>(C83*60)+D83+(E83/60)</f>
        <v>48.733333333333334</v>
      </c>
      <c r="G83" s="27">
        <v>32</v>
      </c>
      <c r="H83" s="57">
        <v>1</v>
      </c>
      <c r="I83" s="28">
        <f>H83*F83</f>
        <v>48.733333333333334</v>
      </c>
      <c r="J83" s="27">
        <v>17</v>
      </c>
      <c r="K83" s="9"/>
      <c r="L83" s="8">
        <v>59</v>
      </c>
      <c r="M83" s="17">
        <v>0.83120000000000005</v>
      </c>
    </row>
    <row r="84" spans="1:16" x14ac:dyDescent="0.2">
      <c r="A84" s="7" t="s">
        <v>296</v>
      </c>
      <c r="B84" s="54" t="s">
        <v>17</v>
      </c>
      <c r="C84" s="7"/>
      <c r="D84" s="7">
        <v>49</v>
      </c>
      <c r="E84" s="7">
        <v>18</v>
      </c>
      <c r="F84" s="16">
        <f t="shared" ref="F84:F92" si="10">(C84*60)+D84+(E84/60)</f>
        <v>49.3</v>
      </c>
      <c r="G84" s="7">
        <v>43</v>
      </c>
      <c r="H84" s="18">
        <v>0.96789999999999998</v>
      </c>
      <c r="I84" s="49">
        <f t="shared" ref="I84:I92" si="11">H84*F84</f>
        <v>47.717469999999999</v>
      </c>
      <c r="J84" s="7">
        <v>12</v>
      </c>
      <c r="K84" s="9"/>
      <c r="L84" s="8">
        <v>60</v>
      </c>
      <c r="M84" s="17">
        <v>0.8236</v>
      </c>
    </row>
    <row r="85" spans="1:16" x14ac:dyDescent="0.2">
      <c r="A85" s="7" t="s">
        <v>297</v>
      </c>
      <c r="B85" s="54" t="s">
        <v>41</v>
      </c>
      <c r="C85" s="7"/>
      <c r="D85" s="7">
        <v>50</v>
      </c>
      <c r="E85" s="7">
        <v>6</v>
      </c>
      <c r="F85" s="16">
        <f t="shared" si="10"/>
        <v>50.1</v>
      </c>
      <c r="G85" s="7">
        <v>40</v>
      </c>
      <c r="H85" s="56">
        <v>0.96789999999999998</v>
      </c>
      <c r="I85" s="49">
        <f t="shared" si="11"/>
        <v>48.491790000000002</v>
      </c>
      <c r="J85" s="14">
        <f>10+5</f>
        <v>15</v>
      </c>
      <c r="K85" s="14" t="s">
        <v>258</v>
      </c>
      <c r="L85" s="8">
        <v>65</v>
      </c>
      <c r="M85" s="17">
        <v>0.78339999999999999</v>
      </c>
    </row>
    <row r="86" spans="1:16" x14ac:dyDescent="0.2">
      <c r="A86" s="7" t="s">
        <v>298</v>
      </c>
      <c r="B86" s="54" t="s">
        <v>18</v>
      </c>
      <c r="C86" s="7"/>
      <c r="D86" s="7">
        <v>50</v>
      </c>
      <c r="E86" s="7">
        <v>48</v>
      </c>
      <c r="F86" s="16">
        <f t="shared" si="10"/>
        <v>50.8</v>
      </c>
      <c r="G86" s="7">
        <v>56</v>
      </c>
      <c r="H86" s="18">
        <v>0.86160000000000003</v>
      </c>
      <c r="I86" s="49">
        <f t="shared" si="11"/>
        <v>43.769280000000002</v>
      </c>
      <c r="J86" s="7">
        <v>13</v>
      </c>
      <c r="K86" s="9"/>
      <c r="L86" s="8">
        <v>69</v>
      </c>
      <c r="M86" s="17">
        <v>0.74890000000000001</v>
      </c>
    </row>
    <row r="87" spans="1:16" x14ac:dyDescent="0.2">
      <c r="A87" s="7" t="s">
        <v>299</v>
      </c>
      <c r="B87" s="54" t="s">
        <v>51</v>
      </c>
      <c r="C87" s="7"/>
      <c r="D87" s="7">
        <v>51</v>
      </c>
      <c r="E87" s="7">
        <v>9</v>
      </c>
      <c r="F87" s="16">
        <f t="shared" si="10"/>
        <v>51.15</v>
      </c>
      <c r="G87" s="7">
        <v>31</v>
      </c>
      <c r="H87" s="18">
        <v>1</v>
      </c>
      <c r="I87" s="49">
        <f t="shared" si="11"/>
        <v>51.15</v>
      </c>
      <c r="J87" s="7">
        <v>10</v>
      </c>
      <c r="K87" s="9"/>
      <c r="L87" s="8">
        <v>70</v>
      </c>
      <c r="M87" s="17">
        <v>0.74029999999999996</v>
      </c>
    </row>
    <row r="88" spans="1:16" x14ac:dyDescent="0.2">
      <c r="A88" s="7" t="s">
        <v>300</v>
      </c>
      <c r="B88" s="54" t="s">
        <v>193</v>
      </c>
      <c r="C88" s="7"/>
      <c r="D88" s="7">
        <v>51</v>
      </c>
      <c r="E88" s="7">
        <v>35</v>
      </c>
      <c r="F88" s="16">
        <f t="shared" si="10"/>
        <v>51.583333333333336</v>
      </c>
      <c r="G88" s="7">
        <v>36</v>
      </c>
      <c r="H88" s="17">
        <v>0.99529999999999996</v>
      </c>
      <c r="I88" s="49">
        <f t="shared" si="11"/>
        <v>51.340891666666664</v>
      </c>
      <c r="J88" s="7">
        <v>10</v>
      </c>
      <c r="K88" s="9"/>
      <c r="L88" s="8">
        <v>75</v>
      </c>
      <c r="M88" s="17">
        <v>0.69350000000000001</v>
      </c>
    </row>
    <row r="89" spans="1:16" x14ac:dyDescent="0.2">
      <c r="A89" s="7" t="s">
        <v>301</v>
      </c>
      <c r="B89" s="54" t="s">
        <v>34</v>
      </c>
      <c r="C89" s="7"/>
      <c r="D89" s="7">
        <v>53</v>
      </c>
      <c r="E89" s="7">
        <v>33</v>
      </c>
      <c r="F89" s="16">
        <f t="shared" si="10"/>
        <v>53.55</v>
      </c>
      <c r="G89" s="7">
        <v>54</v>
      </c>
      <c r="H89" s="18">
        <v>0.89800000000000002</v>
      </c>
      <c r="I89" s="49">
        <f t="shared" si="11"/>
        <v>48.087899999999998</v>
      </c>
      <c r="J89" s="7">
        <v>11</v>
      </c>
      <c r="K89" s="12"/>
      <c r="L89" s="8"/>
      <c r="M89" s="17"/>
    </row>
    <row r="90" spans="1:16" x14ac:dyDescent="0.2">
      <c r="A90" s="27" t="s">
        <v>302</v>
      </c>
      <c r="B90" s="52" t="s">
        <v>96</v>
      </c>
      <c r="C90" s="27"/>
      <c r="D90" s="27">
        <v>53</v>
      </c>
      <c r="E90" s="27">
        <v>34</v>
      </c>
      <c r="F90" s="28">
        <f t="shared" si="10"/>
        <v>53.56666666666667</v>
      </c>
      <c r="G90" s="27">
        <v>50</v>
      </c>
      <c r="H90" s="29">
        <v>0.89800000000000002</v>
      </c>
      <c r="I90" s="28">
        <f t="shared" si="11"/>
        <v>48.102866666666671</v>
      </c>
      <c r="J90" s="27">
        <v>19</v>
      </c>
      <c r="K90" s="9"/>
      <c r="L90" s="8"/>
      <c r="M90" s="17"/>
    </row>
    <row r="91" spans="1:16" x14ac:dyDescent="0.2">
      <c r="A91" s="27" t="s">
        <v>303</v>
      </c>
      <c r="B91" s="52" t="s">
        <v>101</v>
      </c>
      <c r="C91" s="27"/>
      <c r="D91" s="27">
        <v>60</v>
      </c>
      <c r="E91" s="27">
        <v>59</v>
      </c>
      <c r="F91" s="28">
        <f t="shared" si="10"/>
        <v>60.983333333333334</v>
      </c>
      <c r="G91" s="27" t="s">
        <v>236</v>
      </c>
      <c r="H91" s="57">
        <v>1</v>
      </c>
      <c r="I91" s="28">
        <f t="shared" si="11"/>
        <v>60.983333333333334</v>
      </c>
      <c r="J91" s="27">
        <v>15</v>
      </c>
      <c r="K91" s="9"/>
      <c r="L91" s="8"/>
      <c r="M91" s="17"/>
      <c r="N91" s="35"/>
      <c r="O91" s="35"/>
      <c r="P91" s="36"/>
    </row>
    <row r="92" spans="1:16" x14ac:dyDescent="0.2">
      <c r="A92" s="27" t="s">
        <v>304</v>
      </c>
      <c r="B92" s="52" t="s">
        <v>112</v>
      </c>
      <c r="C92" s="27"/>
      <c r="D92" s="27">
        <v>61</v>
      </c>
      <c r="E92" s="27">
        <v>0</v>
      </c>
      <c r="F92" s="28">
        <f t="shared" si="10"/>
        <v>61</v>
      </c>
      <c r="G92" s="27">
        <v>36</v>
      </c>
      <c r="H92" s="29">
        <v>0.99529999999999996</v>
      </c>
      <c r="I92" s="28">
        <f t="shared" si="11"/>
        <v>60.713299999999997</v>
      </c>
      <c r="J92" s="27">
        <v>16</v>
      </c>
      <c r="K92" s="9"/>
    </row>
    <row r="96" spans="1:16" x14ac:dyDescent="0.2">
      <c r="A96" s="46" t="s">
        <v>305</v>
      </c>
      <c r="B96" s="9"/>
      <c r="C96" s="8"/>
      <c r="D96" s="8"/>
      <c r="E96" s="8"/>
      <c r="F96" s="8"/>
      <c r="G96" s="8"/>
      <c r="H96" s="8"/>
      <c r="I96" s="8"/>
      <c r="J96" s="8"/>
      <c r="K96" s="8"/>
      <c r="L96" s="9"/>
      <c r="M96" s="58" t="s">
        <v>306</v>
      </c>
    </row>
    <row r="97" spans="1:13" x14ac:dyDescent="0.2">
      <c r="A97" s="9"/>
      <c r="B97" s="9"/>
      <c r="C97" s="8"/>
      <c r="D97" s="8"/>
      <c r="E97" s="8"/>
      <c r="F97" s="8"/>
      <c r="G97" s="8"/>
      <c r="H97" s="8"/>
      <c r="I97" s="8" t="s">
        <v>253</v>
      </c>
      <c r="J97" s="8" t="s">
        <v>206</v>
      </c>
      <c r="K97" s="9"/>
      <c r="L97" s="9"/>
    </row>
    <row r="98" spans="1:13" x14ac:dyDescent="0.2">
      <c r="A98" s="7"/>
      <c r="B98" s="54"/>
      <c r="C98" s="7"/>
      <c r="D98" s="7"/>
      <c r="E98" s="7"/>
      <c r="F98" s="7"/>
      <c r="G98" s="7"/>
      <c r="H98" s="7"/>
      <c r="I98" s="7"/>
      <c r="J98" s="7"/>
      <c r="K98" s="12"/>
      <c r="L98" s="8" t="s">
        <v>204</v>
      </c>
      <c r="M98" t="s">
        <v>209</v>
      </c>
    </row>
    <row r="99" spans="1:13" x14ac:dyDescent="0.2">
      <c r="A99" s="7" t="s">
        <v>307</v>
      </c>
      <c r="B99" s="54" t="s">
        <v>20</v>
      </c>
      <c r="C99" s="7"/>
      <c r="D99" s="8">
        <v>18</v>
      </c>
      <c r="E99" s="8">
        <v>29</v>
      </c>
      <c r="F99" s="16">
        <f t="shared" ref="F99:F113" si="12">(C99*60)+D99+(E99/60)</f>
        <v>18.483333333333334</v>
      </c>
      <c r="G99" s="8">
        <v>48</v>
      </c>
      <c r="H99" s="17">
        <v>0.92810000000000004</v>
      </c>
      <c r="I99" s="49">
        <f>H99*F99</f>
        <v>17.154381666666669</v>
      </c>
      <c r="J99" s="7">
        <v>20</v>
      </c>
      <c r="K99" s="12"/>
      <c r="L99" s="9"/>
    </row>
    <row r="100" spans="1:13" x14ac:dyDescent="0.2">
      <c r="A100" s="7" t="s">
        <v>308</v>
      </c>
      <c r="B100" s="54" t="s">
        <v>55</v>
      </c>
      <c r="C100" s="7"/>
      <c r="D100" s="7">
        <v>18</v>
      </c>
      <c r="E100" s="7">
        <v>40</v>
      </c>
      <c r="F100" s="16">
        <f t="shared" si="12"/>
        <v>18.666666666666668</v>
      </c>
      <c r="G100" s="7" t="s">
        <v>240</v>
      </c>
      <c r="H100" s="17">
        <v>0.96240000000000003</v>
      </c>
      <c r="I100" s="49">
        <f t="shared" ref="I100:I113" si="13">H100*F100</f>
        <v>17.9648</v>
      </c>
      <c r="J100" s="7">
        <v>18</v>
      </c>
      <c r="K100" s="12"/>
      <c r="L100" s="8">
        <v>35</v>
      </c>
      <c r="M100" s="17">
        <v>0.99629999999999996</v>
      </c>
    </row>
    <row r="101" spans="1:13" x14ac:dyDescent="0.2">
      <c r="A101" s="7" t="s">
        <v>309</v>
      </c>
      <c r="B101" s="54" t="s">
        <v>23</v>
      </c>
      <c r="C101" s="7"/>
      <c r="D101" s="7">
        <v>20</v>
      </c>
      <c r="E101" s="7">
        <v>27</v>
      </c>
      <c r="F101" s="16">
        <f t="shared" si="12"/>
        <v>20.45</v>
      </c>
      <c r="G101" s="7">
        <v>48</v>
      </c>
      <c r="H101" s="17">
        <v>0.92810000000000004</v>
      </c>
      <c r="I101" s="49">
        <f t="shared" si="13"/>
        <v>18.979645000000001</v>
      </c>
      <c r="J101" s="7">
        <v>15</v>
      </c>
      <c r="K101" s="7"/>
      <c r="L101" s="8">
        <v>36</v>
      </c>
      <c r="M101" s="17">
        <v>0.98950000000000005</v>
      </c>
    </row>
    <row r="102" spans="1:13" x14ac:dyDescent="0.2">
      <c r="A102" s="7" t="s">
        <v>310</v>
      </c>
      <c r="B102" s="54" t="s">
        <v>30</v>
      </c>
      <c r="C102" s="7"/>
      <c r="D102" s="7">
        <v>20</v>
      </c>
      <c r="E102" s="7">
        <v>31</v>
      </c>
      <c r="F102" s="16">
        <f t="shared" si="12"/>
        <v>20.516666666666666</v>
      </c>
      <c r="G102" s="7">
        <v>45</v>
      </c>
      <c r="H102" s="17">
        <v>0.92810000000000004</v>
      </c>
      <c r="I102" s="49">
        <f t="shared" si="13"/>
        <v>19.041518333333332</v>
      </c>
      <c r="J102" s="14">
        <f>14+5</f>
        <v>19</v>
      </c>
      <c r="K102" s="14" t="s">
        <v>258</v>
      </c>
      <c r="L102" s="8">
        <v>37</v>
      </c>
      <c r="M102" s="17">
        <v>0.98270000000000002</v>
      </c>
    </row>
    <row r="103" spans="1:13" x14ac:dyDescent="0.2">
      <c r="A103" s="7" t="s">
        <v>311</v>
      </c>
      <c r="B103" s="54" t="s">
        <v>160</v>
      </c>
      <c r="C103" s="7"/>
      <c r="D103" s="7">
        <v>20</v>
      </c>
      <c r="E103" s="7">
        <v>45</v>
      </c>
      <c r="F103" s="16">
        <f t="shared" si="12"/>
        <v>20.75</v>
      </c>
      <c r="G103" s="7">
        <v>58</v>
      </c>
      <c r="H103" s="17">
        <v>0.85699999999999998</v>
      </c>
      <c r="I103" s="49">
        <f t="shared" si="13"/>
        <v>17.78275</v>
      </c>
      <c r="J103" s="7">
        <v>19</v>
      </c>
      <c r="K103" s="12"/>
      <c r="L103" s="8">
        <v>38</v>
      </c>
      <c r="M103" s="17">
        <v>0.97599999999999998</v>
      </c>
    </row>
    <row r="104" spans="1:13" x14ac:dyDescent="0.2">
      <c r="A104" s="7" t="s">
        <v>312</v>
      </c>
      <c r="B104" s="54" t="s">
        <v>43</v>
      </c>
      <c r="C104" s="7"/>
      <c r="D104" s="7">
        <v>22</v>
      </c>
      <c r="E104" s="7">
        <v>6</v>
      </c>
      <c r="F104" s="16">
        <f t="shared" si="12"/>
        <v>22.1</v>
      </c>
      <c r="G104" s="7">
        <v>59</v>
      </c>
      <c r="H104" s="17">
        <v>0.82679999999999998</v>
      </c>
      <c r="I104" s="49">
        <f t="shared" si="13"/>
        <v>18.272280000000002</v>
      </c>
      <c r="J104" s="7">
        <v>17</v>
      </c>
      <c r="K104" s="7"/>
      <c r="L104" s="8">
        <v>39</v>
      </c>
      <c r="M104" s="17">
        <v>0.96919999999999995</v>
      </c>
    </row>
    <row r="105" spans="1:13" x14ac:dyDescent="0.2">
      <c r="A105" s="7" t="s">
        <v>313</v>
      </c>
      <c r="B105" s="54" t="s">
        <v>28</v>
      </c>
      <c r="C105" s="12"/>
      <c r="D105" s="7">
        <v>22</v>
      </c>
      <c r="E105" s="7">
        <v>22</v>
      </c>
      <c r="F105" s="16">
        <f t="shared" si="12"/>
        <v>22.366666666666667</v>
      </c>
      <c r="G105" s="7">
        <v>62</v>
      </c>
      <c r="H105" s="17">
        <v>0.81930000000000003</v>
      </c>
      <c r="I105" s="49">
        <f t="shared" si="13"/>
        <v>18.325010000000002</v>
      </c>
      <c r="J105" s="7">
        <v>16</v>
      </c>
      <c r="K105" s="12"/>
      <c r="L105" s="8">
        <v>40</v>
      </c>
      <c r="M105" s="17">
        <v>0.96240000000000003</v>
      </c>
    </row>
    <row r="106" spans="1:13" x14ac:dyDescent="0.2">
      <c r="A106" s="7" t="s">
        <v>314</v>
      </c>
      <c r="B106" s="54" t="s">
        <v>182</v>
      </c>
      <c r="C106" s="7"/>
      <c r="D106" s="7">
        <v>22</v>
      </c>
      <c r="E106" s="7">
        <v>40</v>
      </c>
      <c r="F106" s="16">
        <f t="shared" si="12"/>
        <v>22.666666666666668</v>
      </c>
      <c r="G106" s="7" t="s">
        <v>236</v>
      </c>
      <c r="H106" s="56">
        <v>1</v>
      </c>
      <c r="I106" s="49">
        <f t="shared" si="13"/>
        <v>22.666666666666668</v>
      </c>
      <c r="J106" s="7">
        <v>10</v>
      </c>
      <c r="K106" s="12"/>
      <c r="L106" s="8">
        <v>45</v>
      </c>
      <c r="M106" s="17">
        <v>0.92810000000000004</v>
      </c>
    </row>
    <row r="107" spans="1:13" x14ac:dyDescent="0.2">
      <c r="A107" s="7" t="s">
        <v>315</v>
      </c>
      <c r="B107" s="54" t="s">
        <v>41</v>
      </c>
      <c r="C107" s="7"/>
      <c r="D107" s="7">
        <v>24</v>
      </c>
      <c r="E107" s="7">
        <v>10</v>
      </c>
      <c r="F107" s="16">
        <f t="shared" si="12"/>
        <v>24.166666666666668</v>
      </c>
      <c r="G107" s="7">
        <v>40</v>
      </c>
      <c r="H107" s="17">
        <v>0.96240000000000003</v>
      </c>
      <c r="I107" s="49">
        <f t="shared" si="13"/>
        <v>23.258000000000003</v>
      </c>
      <c r="J107" s="7">
        <v>10</v>
      </c>
      <c r="K107" s="7"/>
      <c r="L107" s="8">
        <v>49</v>
      </c>
      <c r="M107" s="17">
        <v>0.90010000000000001</v>
      </c>
    </row>
    <row r="108" spans="1:13" x14ac:dyDescent="0.2">
      <c r="A108" s="7" t="s">
        <v>316</v>
      </c>
      <c r="B108" s="54" t="s">
        <v>34</v>
      </c>
      <c r="C108" s="7"/>
      <c r="D108" s="7">
        <v>24</v>
      </c>
      <c r="E108" s="7">
        <v>53</v>
      </c>
      <c r="F108" s="16">
        <f t="shared" si="12"/>
        <v>24.883333333333333</v>
      </c>
      <c r="G108" s="7">
        <v>54</v>
      </c>
      <c r="H108" s="17">
        <v>0.8931</v>
      </c>
      <c r="I108" s="49">
        <f t="shared" si="13"/>
        <v>22.223305</v>
      </c>
      <c r="J108" s="7">
        <v>11</v>
      </c>
      <c r="K108" s="12"/>
      <c r="L108" s="8">
        <v>50</v>
      </c>
      <c r="M108" s="17">
        <v>0.8931</v>
      </c>
    </row>
    <row r="109" spans="1:13" x14ac:dyDescent="0.2">
      <c r="A109" s="27" t="s">
        <v>317</v>
      </c>
      <c r="B109" s="52" t="s">
        <v>195</v>
      </c>
      <c r="C109" s="27"/>
      <c r="D109" s="27">
        <v>25</v>
      </c>
      <c r="E109" s="27">
        <v>7</v>
      </c>
      <c r="F109" s="28">
        <f t="shared" si="12"/>
        <v>25.116666666666667</v>
      </c>
      <c r="G109" s="27" t="s">
        <v>236</v>
      </c>
      <c r="H109" s="57">
        <v>1</v>
      </c>
      <c r="I109" s="28">
        <f t="shared" si="13"/>
        <v>25.116666666666667</v>
      </c>
      <c r="J109" s="27">
        <v>19</v>
      </c>
      <c r="K109" s="9"/>
      <c r="L109" s="8">
        <v>55</v>
      </c>
      <c r="M109" s="17">
        <v>0.85699999999999998</v>
      </c>
    </row>
    <row r="110" spans="1:13" x14ac:dyDescent="0.2">
      <c r="A110" s="7" t="s">
        <v>318</v>
      </c>
      <c r="B110" s="54" t="s">
        <v>17</v>
      </c>
      <c r="C110" s="7"/>
      <c r="D110" s="7">
        <v>26</v>
      </c>
      <c r="E110" s="7">
        <v>11</v>
      </c>
      <c r="F110" s="16">
        <f t="shared" si="12"/>
        <v>26.183333333333334</v>
      </c>
      <c r="G110" s="7">
        <v>43</v>
      </c>
      <c r="H110" s="17">
        <v>0.96240000000000003</v>
      </c>
      <c r="I110" s="49">
        <f t="shared" si="13"/>
        <v>25.198840000000001</v>
      </c>
      <c r="J110" s="8">
        <v>10</v>
      </c>
      <c r="K110" s="9"/>
      <c r="L110" s="8">
        <v>59</v>
      </c>
      <c r="M110" s="17">
        <v>0.82679999999999998</v>
      </c>
    </row>
    <row r="111" spans="1:13" x14ac:dyDescent="0.2">
      <c r="A111" s="27" t="s">
        <v>319</v>
      </c>
      <c r="B111" s="52" t="s">
        <v>96</v>
      </c>
      <c r="C111" s="27"/>
      <c r="D111" s="27">
        <v>26</v>
      </c>
      <c r="E111" s="27">
        <v>26</v>
      </c>
      <c r="F111" s="28">
        <f t="shared" si="12"/>
        <v>26.433333333333334</v>
      </c>
      <c r="G111" s="27">
        <v>50</v>
      </c>
      <c r="H111" s="57">
        <v>0.8931</v>
      </c>
      <c r="I111" s="28">
        <f t="shared" si="13"/>
        <v>23.607610000000001</v>
      </c>
      <c r="J111" s="27">
        <v>20</v>
      </c>
      <c r="K111" s="9"/>
      <c r="L111" s="8">
        <v>60</v>
      </c>
      <c r="M111" s="17">
        <v>0.81930000000000003</v>
      </c>
    </row>
    <row r="112" spans="1:13" x14ac:dyDescent="0.2">
      <c r="A112" s="7" t="s">
        <v>320</v>
      </c>
      <c r="B112" s="54" t="s">
        <v>67</v>
      </c>
      <c r="C112" s="7"/>
      <c r="D112" s="7">
        <v>27</v>
      </c>
      <c r="E112" s="7">
        <v>11</v>
      </c>
      <c r="F112" s="16">
        <f t="shared" si="12"/>
        <v>27.183333333333334</v>
      </c>
      <c r="G112" s="7">
        <v>70</v>
      </c>
      <c r="H112" s="1">
        <v>0.73660000000000003</v>
      </c>
      <c r="I112" s="49">
        <f t="shared" si="13"/>
        <v>20.023243333333333</v>
      </c>
      <c r="J112" s="7">
        <v>13</v>
      </c>
      <c r="K112" s="9"/>
      <c r="L112" s="8">
        <v>65</v>
      </c>
      <c r="M112" s="1">
        <v>0.77939999999999998</v>
      </c>
    </row>
    <row r="113" spans="1:13" x14ac:dyDescent="0.2">
      <c r="A113" s="7" t="s">
        <v>321</v>
      </c>
      <c r="B113" s="54" t="s">
        <v>24</v>
      </c>
      <c r="C113" s="8"/>
      <c r="D113" s="8">
        <v>29</v>
      </c>
      <c r="E113" s="8">
        <v>35</v>
      </c>
      <c r="F113" s="16">
        <f t="shared" si="12"/>
        <v>29.583333333333332</v>
      </c>
      <c r="G113" s="8">
        <v>74</v>
      </c>
      <c r="H113" s="1">
        <v>0.73660000000000003</v>
      </c>
      <c r="I113" s="49">
        <f t="shared" si="13"/>
        <v>21.791083333333333</v>
      </c>
      <c r="J113" s="7">
        <v>12</v>
      </c>
      <c r="K113" s="12"/>
      <c r="L113" s="8">
        <v>69</v>
      </c>
      <c r="M113" s="1">
        <v>0.74519999999999997</v>
      </c>
    </row>
    <row r="114" spans="1:13" x14ac:dyDescent="0.2">
      <c r="A114" s="59"/>
      <c r="B114" s="60"/>
      <c r="C114" s="60"/>
      <c r="D114" s="59"/>
      <c r="E114" s="59"/>
      <c r="F114" s="61"/>
      <c r="G114" s="59"/>
      <c r="H114" s="57"/>
      <c r="I114" s="61"/>
      <c r="J114" s="59"/>
      <c r="K114" s="12"/>
      <c r="L114" s="8">
        <v>70</v>
      </c>
      <c r="M114" s="1">
        <v>0.73660000000000003</v>
      </c>
    </row>
    <row r="115" spans="1:13" x14ac:dyDescent="0.2">
      <c r="A115" s="59"/>
      <c r="B115" s="60"/>
      <c r="C115" s="60"/>
      <c r="D115" s="59"/>
      <c r="E115" s="59"/>
      <c r="F115" s="61"/>
      <c r="G115" s="8"/>
      <c r="H115" s="62"/>
      <c r="I115" s="61"/>
      <c r="J115" s="59"/>
      <c r="K115" s="9"/>
      <c r="L115" s="8">
        <v>75</v>
      </c>
      <c r="M115" s="17">
        <v>0.69010000000000005</v>
      </c>
    </row>
    <row r="116" spans="1:13" x14ac:dyDescent="0.2">
      <c r="A116" s="12"/>
      <c r="B116" s="12"/>
      <c r="C116" s="7"/>
      <c r="D116" s="7"/>
      <c r="E116" s="7"/>
      <c r="F116" s="16"/>
      <c r="G116" s="7"/>
      <c r="H116" s="56"/>
      <c r="I116" s="16"/>
      <c r="J116" s="7"/>
      <c r="K116" s="12"/>
      <c r="L116" s="12"/>
    </row>
    <row r="117" spans="1:13" x14ac:dyDescent="0.2">
      <c r="A117" s="12"/>
      <c r="B117" s="12"/>
      <c r="C117" s="7"/>
      <c r="D117" s="7"/>
      <c r="E117" s="7"/>
      <c r="F117" s="16"/>
      <c r="G117" s="7"/>
      <c r="H117" s="56"/>
      <c r="I117" s="16"/>
      <c r="J117" s="7"/>
      <c r="K117" s="12"/>
      <c r="L117" s="12"/>
    </row>
    <row r="118" spans="1:13" x14ac:dyDescent="0.2">
      <c r="A118" s="12"/>
      <c r="B118" s="12"/>
      <c r="C118" s="7"/>
      <c r="D118" s="7"/>
      <c r="E118" s="7"/>
      <c r="F118" s="16"/>
      <c r="G118" s="7"/>
      <c r="H118" s="56"/>
      <c r="I118" s="16"/>
      <c r="J118" s="7"/>
      <c r="K118" s="12"/>
      <c r="L118" s="12"/>
    </row>
    <row r="119" spans="1:13" x14ac:dyDescent="0.2">
      <c r="A119" s="12"/>
      <c r="B119" s="12"/>
      <c r="C119" s="7"/>
      <c r="D119" s="7"/>
      <c r="E119" s="7"/>
      <c r="F119" s="16"/>
      <c r="G119" s="7"/>
      <c r="H119" s="18"/>
      <c r="I119" s="16"/>
      <c r="J119" s="7"/>
      <c r="K119" s="12"/>
      <c r="L119" s="12"/>
    </row>
    <row r="120" spans="1:13" x14ac:dyDescent="0.2">
      <c r="A120" s="5"/>
      <c r="B120" s="5"/>
      <c r="C120" s="10"/>
      <c r="D120" s="10"/>
      <c r="E120" s="10"/>
      <c r="F120" s="10"/>
      <c r="G120" s="10"/>
      <c r="H120" s="10"/>
      <c r="I120" s="10"/>
      <c r="J120" s="7"/>
      <c r="K120" s="5"/>
      <c r="L120" s="12"/>
    </row>
    <row r="121" spans="1:13" x14ac:dyDescent="0.2">
      <c r="A121" s="12"/>
      <c r="B121" s="12"/>
      <c r="C121" s="7"/>
      <c r="D121" s="7"/>
      <c r="E121" s="7"/>
      <c r="F121" s="16"/>
      <c r="G121" s="7"/>
      <c r="H121" s="56"/>
      <c r="I121" s="16"/>
      <c r="J121" s="7"/>
      <c r="K121" s="12"/>
      <c r="L121" s="12"/>
    </row>
    <row r="122" spans="1:13" x14ac:dyDescent="0.2">
      <c r="A122" s="26"/>
      <c r="B122" s="26"/>
      <c r="C122" s="27"/>
      <c r="D122" s="27"/>
      <c r="E122" s="27"/>
      <c r="F122" s="28"/>
      <c r="G122" s="27"/>
      <c r="H122" s="57"/>
      <c r="I122" s="28"/>
      <c r="J122" s="27"/>
      <c r="K122" s="26"/>
      <c r="L122" s="12"/>
    </row>
    <row r="123" spans="1:13" x14ac:dyDescent="0.2">
      <c r="A123" s="46" t="s">
        <v>322</v>
      </c>
      <c r="B123" s="26"/>
      <c r="C123" s="27"/>
      <c r="D123" s="27"/>
      <c r="E123" s="27"/>
      <c r="F123" s="28"/>
      <c r="G123" s="27"/>
      <c r="H123" s="57"/>
      <c r="I123" s="28"/>
      <c r="J123" s="27"/>
      <c r="K123" s="26"/>
      <c r="L123" s="9"/>
    </row>
    <row r="124" spans="1:13" x14ac:dyDescent="0.2">
      <c r="A124" s="9"/>
      <c r="B124" s="9"/>
      <c r="C124" s="8"/>
      <c r="D124" s="8"/>
      <c r="E124" s="8"/>
      <c r="F124" s="8"/>
      <c r="G124" s="8"/>
      <c r="H124" s="8"/>
      <c r="I124" s="8" t="s">
        <v>253</v>
      </c>
      <c r="J124" s="8" t="s">
        <v>206</v>
      </c>
      <c r="K124" s="26"/>
      <c r="L124" s="9"/>
    </row>
    <row r="125" spans="1:13" x14ac:dyDescent="0.2">
      <c r="A125" s="8" t="s">
        <v>198</v>
      </c>
      <c r="B125" s="42" t="s">
        <v>199</v>
      </c>
      <c r="C125" s="8" t="s">
        <v>200</v>
      </c>
      <c r="D125" s="8" t="s">
        <v>201</v>
      </c>
      <c r="E125" s="8" t="s">
        <v>202</v>
      </c>
      <c r="F125" s="8" t="s">
        <v>203</v>
      </c>
      <c r="G125" s="8" t="s">
        <v>204</v>
      </c>
      <c r="H125" s="8" t="s">
        <v>205</v>
      </c>
      <c r="I125" s="8" t="s">
        <v>203</v>
      </c>
      <c r="J125" s="8"/>
      <c r="K125" s="9"/>
      <c r="L125" s="9"/>
    </row>
    <row r="126" spans="1:13" x14ac:dyDescent="0.2">
      <c r="A126" s="27"/>
      <c r="B126" s="52"/>
      <c r="C126" s="27"/>
      <c r="D126" s="27"/>
      <c r="E126" s="27"/>
      <c r="F126" s="28"/>
      <c r="G126" s="27"/>
      <c r="H126" s="29"/>
      <c r="I126" s="28"/>
      <c r="J126" s="27"/>
      <c r="K126" s="9"/>
      <c r="L126" s="9"/>
    </row>
    <row r="127" spans="1:13" x14ac:dyDescent="0.2">
      <c r="A127" s="27"/>
      <c r="B127" s="52"/>
      <c r="C127" s="27"/>
      <c r="D127" s="27"/>
      <c r="E127" s="27"/>
      <c r="F127" s="28"/>
      <c r="G127" s="27"/>
      <c r="H127" s="29"/>
      <c r="I127" s="28"/>
      <c r="J127" s="27"/>
      <c r="K127" s="9"/>
      <c r="L127" s="9"/>
    </row>
    <row r="128" spans="1:13" x14ac:dyDescent="0.2">
      <c r="A128" s="27"/>
      <c r="B128" s="52"/>
      <c r="C128" s="27"/>
      <c r="D128" s="27"/>
      <c r="E128" s="27"/>
      <c r="F128" s="28"/>
      <c r="G128" s="27"/>
      <c r="H128" s="29"/>
      <c r="I128" s="28"/>
      <c r="J128" s="27"/>
      <c r="K128" s="9"/>
      <c r="L128" s="9"/>
    </row>
    <row r="129" spans="1:13" x14ac:dyDescent="0.2">
      <c r="A129" s="26"/>
      <c r="B129" s="26"/>
      <c r="C129" s="27"/>
      <c r="D129" s="27"/>
      <c r="E129" s="27"/>
      <c r="F129" s="28"/>
      <c r="G129" s="27"/>
      <c r="H129" s="57"/>
      <c r="I129" s="28"/>
      <c r="J129" s="27"/>
      <c r="K129" s="26"/>
      <c r="L129" s="9"/>
    </row>
    <row r="130" spans="1:13" x14ac:dyDescent="0.2">
      <c r="A130" s="26"/>
      <c r="B130" s="26"/>
      <c r="C130" s="27"/>
      <c r="D130" s="27"/>
      <c r="E130" s="27"/>
      <c r="F130" s="28"/>
      <c r="G130" s="27"/>
      <c r="H130" s="57"/>
      <c r="I130" s="61"/>
      <c r="J130" s="27"/>
      <c r="K130" s="26"/>
      <c r="L130" s="9"/>
    </row>
    <row r="131" spans="1:13" x14ac:dyDescent="0.2">
      <c r="A131" s="9"/>
      <c r="B131" s="9"/>
      <c r="C131" s="8"/>
      <c r="D131" s="8"/>
      <c r="E131" s="8"/>
      <c r="F131" s="8"/>
      <c r="G131" s="8"/>
      <c r="H131" s="8"/>
      <c r="I131" s="8"/>
      <c r="J131" s="8"/>
      <c r="K131" s="9"/>
      <c r="L131" s="9"/>
    </row>
    <row r="132" spans="1:13" x14ac:dyDescent="0.2">
      <c r="A132" s="46" t="s">
        <v>323</v>
      </c>
      <c r="B132" s="9"/>
      <c r="C132" s="8"/>
      <c r="D132" s="8"/>
      <c r="E132" s="8"/>
      <c r="F132" s="8"/>
      <c r="G132" s="8"/>
      <c r="H132" s="8"/>
      <c r="I132" s="8"/>
      <c r="J132" s="8"/>
      <c r="K132" s="9"/>
      <c r="L132" s="46" t="s">
        <v>324</v>
      </c>
    </row>
    <row r="133" spans="1:13" x14ac:dyDescent="0.2">
      <c r="A133" s="9"/>
      <c r="B133" s="9"/>
      <c r="C133" s="8"/>
      <c r="D133" s="8"/>
      <c r="E133" s="8"/>
      <c r="F133" s="8"/>
      <c r="G133" s="8"/>
      <c r="H133" s="8"/>
      <c r="I133" s="8" t="s">
        <v>253</v>
      </c>
      <c r="J133" s="8" t="s">
        <v>206</v>
      </c>
      <c r="K133" s="9"/>
      <c r="L133" s="9"/>
    </row>
    <row r="134" spans="1:13" x14ac:dyDescent="0.2">
      <c r="A134" s="8" t="s">
        <v>198</v>
      </c>
      <c r="B134" s="42" t="s">
        <v>199</v>
      </c>
      <c r="C134" s="8" t="s">
        <v>200</v>
      </c>
      <c r="D134" s="8" t="s">
        <v>201</v>
      </c>
      <c r="E134" s="8" t="s">
        <v>202</v>
      </c>
      <c r="F134" s="8" t="s">
        <v>203</v>
      </c>
      <c r="G134" s="8" t="s">
        <v>204</v>
      </c>
      <c r="H134" s="8" t="s">
        <v>205</v>
      </c>
      <c r="I134" s="8" t="s">
        <v>203</v>
      </c>
      <c r="J134" s="8"/>
      <c r="K134" s="9"/>
      <c r="L134" s="8" t="s">
        <v>204</v>
      </c>
      <c r="M134" t="s">
        <v>209</v>
      </c>
    </row>
    <row r="135" spans="1:13" x14ac:dyDescent="0.2">
      <c r="A135" s="8"/>
      <c r="B135" s="42"/>
      <c r="C135" s="8"/>
      <c r="D135" s="8"/>
      <c r="E135" s="8"/>
      <c r="F135" s="8"/>
      <c r="G135" s="8"/>
      <c r="H135" s="8"/>
      <c r="I135" s="8"/>
      <c r="J135" s="8"/>
      <c r="K135" s="9"/>
      <c r="L135" s="9"/>
    </row>
    <row r="136" spans="1:13" x14ac:dyDescent="0.2">
      <c r="A136" s="7"/>
      <c r="B136" s="12"/>
      <c r="C136" s="7"/>
      <c r="D136" s="7"/>
      <c r="E136" s="7"/>
      <c r="F136" s="16"/>
      <c r="G136" s="7"/>
      <c r="H136" s="56"/>
      <c r="I136" s="16"/>
      <c r="J136" s="7"/>
      <c r="K136" s="12"/>
      <c r="L136" s="8">
        <v>36</v>
      </c>
      <c r="M136" s="17">
        <v>0.99960000000000004</v>
      </c>
    </row>
    <row r="137" spans="1:13" x14ac:dyDescent="0.2">
      <c r="A137" s="7"/>
      <c r="B137" s="12"/>
      <c r="C137" s="7"/>
      <c r="D137" s="7"/>
      <c r="E137" s="7"/>
      <c r="F137" s="16"/>
      <c r="G137" s="7"/>
      <c r="H137" s="56"/>
      <c r="I137" s="16"/>
      <c r="J137" s="7"/>
      <c r="K137" s="12"/>
      <c r="L137" s="8">
        <v>37</v>
      </c>
      <c r="M137" s="17">
        <v>0.99280000000000002</v>
      </c>
    </row>
    <row r="138" spans="1:13" x14ac:dyDescent="0.2">
      <c r="A138" s="7"/>
      <c r="B138" s="12"/>
      <c r="C138" s="7"/>
      <c r="D138" s="7"/>
      <c r="E138" s="7"/>
      <c r="F138" s="16"/>
      <c r="G138" s="7"/>
      <c r="H138" s="56"/>
      <c r="I138" s="16"/>
      <c r="J138" s="7"/>
      <c r="K138" s="12"/>
      <c r="L138" s="8">
        <v>38</v>
      </c>
      <c r="M138" s="17">
        <v>0.9859</v>
      </c>
    </row>
    <row r="139" spans="1:13" x14ac:dyDescent="0.2">
      <c r="A139" s="7"/>
      <c r="B139" s="12"/>
      <c r="C139" s="7"/>
      <c r="D139" s="7"/>
      <c r="E139" s="7"/>
      <c r="F139" s="16"/>
      <c r="G139" s="7"/>
      <c r="H139" s="56"/>
      <c r="I139" s="16"/>
      <c r="J139" s="7"/>
      <c r="K139" s="12"/>
      <c r="L139" s="8">
        <v>39</v>
      </c>
      <c r="M139" s="17">
        <v>0.97909999999999997</v>
      </c>
    </row>
    <row r="140" spans="1:13" x14ac:dyDescent="0.2">
      <c r="A140" s="7"/>
      <c r="B140" s="12"/>
      <c r="C140" s="7"/>
      <c r="D140" s="7"/>
      <c r="E140" s="7"/>
      <c r="F140" s="16"/>
      <c r="G140" s="7"/>
      <c r="H140" s="56"/>
      <c r="I140" s="16"/>
      <c r="J140" s="7"/>
      <c r="K140" s="12"/>
      <c r="L140" s="8">
        <v>40</v>
      </c>
      <c r="M140" s="17">
        <v>0.97219999999999995</v>
      </c>
    </row>
    <row r="141" spans="1:13" x14ac:dyDescent="0.2">
      <c r="A141" s="7"/>
      <c r="B141" s="12"/>
      <c r="C141" s="7"/>
      <c r="D141" s="7"/>
      <c r="E141" s="7"/>
      <c r="F141" s="16"/>
      <c r="G141" s="7"/>
      <c r="H141" s="56"/>
      <c r="I141" s="16"/>
      <c r="J141" s="7"/>
      <c r="K141" s="7"/>
      <c r="L141" s="8">
        <v>45</v>
      </c>
      <c r="M141" s="17">
        <v>0.9375</v>
      </c>
    </row>
    <row r="142" spans="1:13" x14ac:dyDescent="0.2">
      <c r="A142" s="7"/>
      <c r="B142" s="54"/>
      <c r="C142" s="7"/>
      <c r="D142" s="7"/>
      <c r="E142" s="7"/>
      <c r="F142" s="16"/>
      <c r="G142" s="7"/>
      <c r="H142" s="56"/>
      <c r="I142" s="16"/>
      <c r="J142" s="7"/>
      <c r="K142" s="12"/>
      <c r="L142" s="8">
        <v>49</v>
      </c>
      <c r="M142" s="17">
        <v>0.90920000000000001</v>
      </c>
    </row>
    <row r="143" spans="1:13" x14ac:dyDescent="0.2">
      <c r="A143" s="7"/>
      <c r="B143" s="54"/>
      <c r="C143" s="7"/>
      <c r="D143" s="7"/>
      <c r="E143" s="7"/>
      <c r="F143" s="16"/>
      <c r="G143" s="7"/>
      <c r="H143" s="56"/>
      <c r="I143" s="16"/>
      <c r="J143" s="7"/>
      <c r="K143" s="12"/>
      <c r="L143" s="8">
        <v>50</v>
      </c>
      <c r="M143" s="17">
        <v>0.90210000000000001</v>
      </c>
    </row>
    <row r="144" spans="1:13" x14ac:dyDescent="0.2">
      <c r="A144" s="7"/>
      <c r="B144" s="54"/>
      <c r="C144" s="7"/>
      <c r="D144" s="7"/>
      <c r="E144" s="7"/>
      <c r="F144" s="16"/>
      <c r="G144" s="7"/>
      <c r="H144" s="56"/>
      <c r="I144" s="16"/>
      <c r="J144" s="7"/>
      <c r="K144" s="7"/>
      <c r="L144" s="8">
        <v>55</v>
      </c>
      <c r="M144" s="17">
        <v>0.86560000000000004</v>
      </c>
    </row>
    <row r="145" spans="1:13" x14ac:dyDescent="0.2">
      <c r="A145" s="7"/>
      <c r="B145" s="54"/>
      <c r="C145" s="7"/>
      <c r="D145" s="7"/>
      <c r="E145" s="7"/>
      <c r="F145" s="16"/>
      <c r="G145" s="7"/>
      <c r="H145" s="56"/>
      <c r="I145" s="16"/>
      <c r="J145" s="7"/>
      <c r="K145" s="12"/>
      <c r="L145" s="8">
        <v>59</v>
      </c>
      <c r="M145" s="17">
        <v>0.83509999999999995</v>
      </c>
    </row>
    <row r="146" spans="1:13" x14ac:dyDescent="0.2">
      <c r="A146" s="7"/>
      <c r="B146" s="54"/>
      <c r="C146" s="7"/>
      <c r="D146" s="7"/>
      <c r="E146" s="7"/>
      <c r="F146" s="16"/>
      <c r="G146" s="7"/>
      <c r="H146" s="56"/>
      <c r="I146" s="16"/>
      <c r="J146" s="7"/>
      <c r="K146" s="12"/>
      <c r="L146" s="8">
        <v>60</v>
      </c>
      <c r="M146" s="17">
        <v>0.82750000000000001</v>
      </c>
    </row>
    <row r="147" spans="1:13" x14ac:dyDescent="0.2">
      <c r="A147" s="7"/>
      <c r="B147" s="54"/>
      <c r="C147" s="7"/>
      <c r="D147" s="7"/>
      <c r="E147" s="7"/>
      <c r="F147" s="16"/>
      <c r="G147" s="7"/>
      <c r="H147" s="56"/>
      <c r="I147" s="16"/>
      <c r="J147" s="7"/>
      <c r="K147" s="12"/>
      <c r="L147" s="8">
        <v>65</v>
      </c>
      <c r="M147" s="17">
        <v>0.78720000000000001</v>
      </c>
    </row>
    <row r="148" spans="1:13" x14ac:dyDescent="0.2">
      <c r="A148" s="7"/>
      <c r="B148" s="54"/>
      <c r="C148" s="7"/>
      <c r="D148" s="7"/>
      <c r="E148" s="7"/>
      <c r="F148" s="16"/>
      <c r="G148" s="7"/>
      <c r="H148" s="56"/>
      <c r="I148" s="16"/>
      <c r="J148" s="7"/>
      <c r="K148" s="12"/>
      <c r="L148" s="8">
        <v>70</v>
      </c>
      <c r="M148" s="17">
        <v>0.74399999999999999</v>
      </c>
    </row>
    <row r="149" spans="1:13" x14ac:dyDescent="0.2">
      <c r="A149" s="7"/>
      <c r="B149" s="12"/>
      <c r="C149" s="7"/>
      <c r="D149" s="7"/>
      <c r="E149" s="7"/>
      <c r="F149" s="16"/>
      <c r="G149" s="7"/>
      <c r="H149" s="56"/>
      <c r="I149" s="16"/>
      <c r="J149" s="7"/>
      <c r="K149" s="12"/>
      <c r="L149" s="8">
        <v>75</v>
      </c>
      <c r="M149" s="17">
        <v>0.69710000000000005</v>
      </c>
    </row>
    <row r="150" spans="1:13" x14ac:dyDescent="0.2">
      <c r="A150" s="7"/>
      <c r="B150" s="12"/>
      <c r="C150" s="7"/>
      <c r="D150" s="8"/>
      <c r="E150" s="8"/>
      <c r="F150" s="16"/>
      <c r="G150" s="8"/>
      <c r="H150" s="48"/>
      <c r="I150" s="49"/>
      <c r="J150" s="7"/>
      <c r="K150" s="12"/>
      <c r="L150" s="9"/>
    </row>
    <row r="151" spans="1:13" x14ac:dyDescent="0.2">
      <c r="A151" s="59"/>
      <c r="B151" s="60"/>
      <c r="C151" s="59"/>
      <c r="D151" s="59"/>
      <c r="E151" s="59"/>
      <c r="F151" s="61"/>
      <c r="G151" s="59"/>
      <c r="H151" s="57"/>
      <c r="I151" s="28"/>
      <c r="J151" s="59"/>
      <c r="K151" s="9"/>
      <c r="L151" s="9"/>
    </row>
    <row r="152" spans="1:13" x14ac:dyDescent="0.2">
      <c r="A152" s="7"/>
      <c r="B152" s="9"/>
      <c r="C152" s="8"/>
      <c r="D152" s="8"/>
      <c r="E152" s="8"/>
      <c r="F152" s="49"/>
      <c r="G152" s="8"/>
      <c r="H152" s="48"/>
      <c r="I152" s="49"/>
      <c r="J152" s="8"/>
      <c r="K152" s="9"/>
      <c r="L152" s="9"/>
    </row>
    <row r="153" spans="1:13" x14ac:dyDescent="0.2">
      <c r="A153" s="59"/>
      <c r="B153" s="60"/>
      <c r="C153" s="59"/>
      <c r="D153" s="59"/>
      <c r="E153" s="59"/>
      <c r="F153" s="61"/>
      <c r="G153" s="59"/>
      <c r="H153" s="62"/>
      <c r="I153" s="61"/>
      <c r="J153" s="59"/>
      <c r="K153" s="9"/>
      <c r="L153" s="9"/>
    </row>
    <row r="154" spans="1:13" x14ac:dyDescent="0.2">
      <c r="A154" s="8"/>
      <c r="B154" s="9"/>
      <c r="C154" s="8"/>
      <c r="D154" s="8"/>
      <c r="E154" s="8"/>
      <c r="F154" s="49"/>
      <c r="G154" s="7"/>
      <c r="H154" s="48"/>
      <c r="I154" s="49"/>
      <c r="J154" s="8"/>
      <c r="K154" s="9"/>
      <c r="L154" s="9"/>
    </row>
    <row r="155" spans="1:13" x14ac:dyDescent="0.2">
      <c r="A155" s="9"/>
      <c r="B155" s="9"/>
      <c r="C155" s="8"/>
      <c r="D155" s="8"/>
      <c r="E155" s="8"/>
      <c r="F155" s="8"/>
      <c r="G155" s="8"/>
      <c r="H155" s="8"/>
      <c r="I155" s="8"/>
      <c r="J155" s="8"/>
      <c r="K155" s="9"/>
      <c r="L155" s="9"/>
    </row>
    <row r="156" spans="1:13" x14ac:dyDescent="0.2">
      <c r="A156" s="8"/>
      <c r="B156" s="12"/>
      <c r="C156" s="9"/>
      <c r="D156" s="8"/>
      <c r="E156" s="8"/>
      <c r="F156" s="49"/>
      <c r="G156" s="8"/>
      <c r="H156" s="48"/>
      <c r="I156" s="49"/>
      <c r="J156" s="8"/>
      <c r="K156" s="9"/>
      <c r="L156" s="9"/>
    </row>
    <row r="157" spans="1:13" x14ac:dyDescent="0.2">
      <c r="A157" s="8"/>
      <c r="B157" s="12"/>
      <c r="C157" s="9"/>
      <c r="D157" s="8"/>
      <c r="E157" s="8"/>
      <c r="F157" s="49"/>
      <c r="G157" s="8"/>
      <c r="H157" s="48"/>
      <c r="I157" s="49"/>
      <c r="J157" s="8"/>
      <c r="K157" s="9"/>
      <c r="L157" s="9"/>
    </row>
    <row r="158" spans="1:13" x14ac:dyDescent="0.2">
      <c r="A158" s="8"/>
      <c r="B158" s="12"/>
      <c r="C158" s="9"/>
      <c r="D158" s="8"/>
      <c r="E158" s="8"/>
      <c r="F158" s="49"/>
      <c r="G158" s="8"/>
      <c r="H158" s="48"/>
      <c r="I158" s="49"/>
      <c r="J158" s="8"/>
      <c r="K158" s="9"/>
      <c r="L158" s="9"/>
    </row>
    <row r="159" spans="1:13" x14ac:dyDescent="0.2">
      <c r="A159" s="8"/>
      <c r="B159" s="12"/>
      <c r="C159" s="9"/>
      <c r="D159" s="8"/>
      <c r="E159" s="8"/>
      <c r="F159" s="49"/>
      <c r="G159" s="8"/>
      <c r="H159" s="48"/>
      <c r="I159" s="49"/>
      <c r="J159" s="8"/>
      <c r="K159" s="9"/>
      <c r="L159" s="9"/>
    </row>
    <row r="180" spans="1:13" x14ac:dyDescent="0.2">
      <c r="A180" s="59"/>
      <c r="B180" s="60"/>
      <c r="C180" s="60"/>
      <c r="D180" s="59"/>
      <c r="E180" s="59"/>
      <c r="F180" s="61"/>
      <c r="G180" s="8"/>
      <c r="H180" s="62"/>
      <c r="I180" s="61"/>
      <c r="J180" s="59"/>
      <c r="K180" s="9"/>
      <c r="L180" s="8"/>
      <c r="M180" s="17"/>
    </row>
    <row r="181" spans="1:13" x14ac:dyDescent="0.2">
      <c r="A181" s="59"/>
      <c r="B181" s="60"/>
      <c r="C181" s="60"/>
      <c r="D181" s="59"/>
      <c r="E181" s="59"/>
      <c r="F181" s="61"/>
      <c r="G181" s="8"/>
      <c r="H181" s="62"/>
      <c r="I181" s="61"/>
      <c r="J181" s="59"/>
      <c r="K181" s="9"/>
      <c r="L181" s="8"/>
      <c r="M181" s="17"/>
    </row>
    <row r="182" spans="1:13" x14ac:dyDescent="0.2">
      <c r="A182" s="59"/>
      <c r="B182" s="60"/>
      <c r="C182" s="60"/>
      <c r="D182" s="59"/>
      <c r="E182" s="59"/>
      <c r="F182" s="61"/>
      <c r="G182" s="8"/>
      <c r="H182" s="62"/>
      <c r="I182" s="61"/>
      <c r="J182" s="59"/>
      <c r="K182" s="9"/>
      <c r="L182" s="8"/>
      <c r="M182" s="17"/>
    </row>
    <row r="183" spans="1:13" x14ac:dyDescent="0.2">
      <c r="A183" s="46"/>
      <c r="B183" s="9"/>
      <c r="C183" s="8"/>
      <c r="D183" s="8"/>
      <c r="E183" s="8"/>
      <c r="F183" s="8"/>
      <c r="G183" s="8"/>
      <c r="H183" s="8"/>
      <c r="I183" s="8"/>
      <c r="J183" s="8"/>
      <c r="K183" s="9"/>
      <c r="L183" s="46" t="s">
        <v>267</v>
      </c>
    </row>
    <row r="184" spans="1:13" x14ac:dyDescent="0.2">
      <c r="A184" s="9"/>
      <c r="B184" s="9"/>
      <c r="C184" s="8"/>
      <c r="D184" s="8"/>
      <c r="E184" s="8"/>
      <c r="F184" s="8"/>
      <c r="G184" s="8"/>
      <c r="H184" s="8"/>
      <c r="I184" s="8" t="s">
        <v>253</v>
      </c>
      <c r="J184" s="8" t="s">
        <v>206</v>
      </c>
      <c r="K184" s="9"/>
      <c r="L184" s="9"/>
    </row>
    <row r="185" spans="1:13" x14ac:dyDescent="0.2">
      <c r="A185" s="8" t="s">
        <v>198</v>
      </c>
      <c r="B185" s="42" t="s">
        <v>199</v>
      </c>
      <c r="C185" s="8" t="s">
        <v>200</v>
      </c>
      <c r="D185" s="8" t="s">
        <v>201</v>
      </c>
      <c r="E185" s="8" t="s">
        <v>202</v>
      </c>
      <c r="F185" s="8" t="s">
        <v>203</v>
      </c>
      <c r="G185" s="8" t="s">
        <v>204</v>
      </c>
      <c r="H185" s="8" t="s">
        <v>205</v>
      </c>
      <c r="I185" s="8" t="s">
        <v>203</v>
      </c>
      <c r="J185" s="8"/>
      <c r="K185" s="9"/>
      <c r="L185" s="8" t="s">
        <v>204</v>
      </c>
      <c r="M185" t="s">
        <v>209</v>
      </c>
    </row>
    <row r="186" spans="1:13" x14ac:dyDescent="0.2">
      <c r="A186" s="8"/>
      <c r="B186" s="42"/>
      <c r="C186" s="8"/>
      <c r="D186" s="8"/>
      <c r="E186" s="8"/>
      <c r="F186" s="8"/>
      <c r="G186" s="8"/>
      <c r="H186" s="8"/>
      <c r="I186" s="8"/>
      <c r="J186" s="8"/>
      <c r="K186" s="9"/>
      <c r="L186" s="9"/>
    </row>
    <row r="187" spans="1:13" x14ac:dyDescent="0.2">
      <c r="A187" s="7"/>
      <c r="B187" s="54"/>
      <c r="C187" s="7"/>
      <c r="D187" s="7"/>
      <c r="E187" s="7"/>
      <c r="F187" s="16"/>
      <c r="G187" s="7"/>
      <c r="H187" s="18"/>
      <c r="I187" s="16"/>
      <c r="J187" s="7"/>
      <c r="K187" s="12"/>
      <c r="L187" s="8">
        <v>36</v>
      </c>
      <c r="M187" s="17">
        <v>0.99529999999999996</v>
      </c>
    </row>
    <row r="188" spans="1:13" x14ac:dyDescent="0.2">
      <c r="A188" s="7"/>
      <c r="B188" s="54"/>
      <c r="C188" s="7"/>
      <c r="D188" s="7"/>
      <c r="E188" s="7"/>
      <c r="F188" s="16"/>
      <c r="G188" s="7"/>
      <c r="H188" s="18"/>
      <c r="I188" s="16"/>
      <c r="J188" s="7"/>
      <c r="K188" s="9"/>
      <c r="L188" s="8">
        <v>37</v>
      </c>
      <c r="M188" s="17">
        <v>0.98839999999999995</v>
      </c>
    </row>
    <row r="189" spans="1:13" x14ac:dyDescent="0.2">
      <c r="A189" s="7"/>
      <c r="B189" s="12"/>
      <c r="C189" s="7"/>
      <c r="D189" s="7"/>
      <c r="E189" s="7"/>
      <c r="F189" s="16"/>
      <c r="G189" s="7"/>
      <c r="H189" s="18"/>
      <c r="I189" s="16"/>
      <c r="J189" s="7"/>
      <c r="K189" s="9"/>
      <c r="L189" s="8">
        <v>38</v>
      </c>
      <c r="M189" s="17">
        <v>0.98160000000000003</v>
      </c>
    </row>
    <row r="190" spans="1:13" x14ac:dyDescent="0.2">
      <c r="A190" s="7"/>
      <c r="B190" s="54"/>
      <c r="C190" s="7"/>
      <c r="D190" s="7"/>
      <c r="E190" s="7"/>
      <c r="F190" s="16"/>
      <c r="G190" s="7"/>
      <c r="H190" s="18"/>
      <c r="I190" s="16"/>
      <c r="J190" s="7"/>
      <c r="K190" s="9"/>
      <c r="L190" s="8">
        <v>39</v>
      </c>
      <c r="M190" s="17">
        <v>0.97470000000000001</v>
      </c>
    </row>
    <row r="191" spans="1:13" x14ac:dyDescent="0.2">
      <c r="A191" s="7"/>
      <c r="B191" s="54"/>
      <c r="C191" s="7"/>
      <c r="D191" s="7"/>
      <c r="E191" s="7"/>
      <c r="F191" s="16"/>
      <c r="G191" s="7"/>
      <c r="H191" s="18"/>
      <c r="I191" s="16"/>
      <c r="J191" s="7"/>
      <c r="K191" s="9"/>
      <c r="L191" s="8">
        <v>40</v>
      </c>
      <c r="M191" s="17">
        <v>0.96789999999999998</v>
      </c>
    </row>
    <row r="192" spans="1:13" x14ac:dyDescent="0.2">
      <c r="A192" s="7"/>
      <c r="B192" s="54"/>
      <c r="C192" s="7"/>
      <c r="D192" s="7"/>
      <c r="E192" s="7"/>
      <c r="F192" s="16"/>
      <c r="G192" s="7"/>
      <c r="H192" s="18"/>
      <c r="I192" s="16"/>
      <c r="J192" s="7"/>
      <c r="K192" s="9"/>
      <c r="L192" s="8">
        <v>45</v>
      </c>
      <c r="M192" s="17">
        <v>0.93330000000000002</v>
      </c>
    </row>
    <row r="193" spans="1:13" x14ac:dyDescent="0.2">
      <c r="A193" s="7"/>
      <c r="B193" s="54"/>
      <c r="C193" s="7"/>
      <c r="D193" s="7"/>
      <c r="E193" s="7"/>
      <c r="F193" s="16"/>
      <c r="G193" s="7"/>
      <c r="H193" s="18"/>
      <c r="I193" s="16"/>
      <c r="J193" s="7"/>
      <c r="K193" s="9"/>
      <c r="L193" s="8">
        <v>49</v>
      </c>
      <c r="M193" s="17">
        <v>0.90510000000000002</v>
      </c>
    </row>
    <row r="194" spans="1:13" x14ac:dyDescent="0.2">
      <c r="A194" s="27"/>
      <c r="B194" s="52"/>
      <c r="C194" s="27"/>
      <c r="D194" s="27"/>
      <c r="E194" s="27"/>
      <c r="F194" s="28"/>
      <c r="G194" s="27"/>
      <c r="H194" s="57"/>
      <c r="I194" s="28"/>
      <c r="J194" s="27"/>
      <c r="K194" s="9"/>
      <c r="L194" s="8">
        <v>50</v>
      </c>
      <c r="M194" s="17">
        <v>0.89800000000000002</v>
      </c>
    </row>
    <row r="195" spans="1:13" x14ac:dyDescent="0.2">
      <c r="A195" s="7"/>
      <c r="B195" s="54"/>
      <c r="C195" s="8"/>
      <c r="D195" s="8"/>
      <c r="E195" s="8"/>
      <c r="F195" s="16"/>
      <c r="G195" s="8"/>
      <c r="H195" s="17"/>
      <c r="I195" s="49"/>
      <c r="J195" s="8"/>
      <c r="K195" s="9"/>
      <c r="L195" s="8">
        <v>55</v>
      </c>
      <c r="M195" s="17">
        <v>0.86160000000000003</v>
      </c>
    </row>
    <row r="196" spans="1:13" x14ac:dyDescent="0.2">
      <c r="A196" s="27"/>
      <c r="B196" s="52"/>
      <c r="C196" s="27"/>
      <c r="D196" s="27"/>
      <c r="E196" s="27"/>
      <c r="F196" s="28"/>
      <c r="G196" s="27"/>
      <c r="H196" s="57"/>
      <c r="I196" s="28"/>
      <c r="J196" s="27"/>
      <c r="K196" s="9"/>
      <c r="L196" s="8">
        <v>59</v>
      </c>
      <c r="M196" s="17">
        <v>0.83120000000000005</v>
      </c>
    </row>
    <row r="197" spans="1:13" x14ac:dyDescent="0.2">
      <c r="A197" s="7"/>
      <c r="B197" s="42"/>
      <c r="C197" s="7"/>
      <c r="D197" s="7"/>
      <c r="E197" s="7"/>
      <c r="F197" s="16"/>
      <c r="G197" s="7"/>
      <c r="H197" s="17"/>
      <c r="I197" s="49"/>
      <c r="J197" s="7"/>
      <c r="K197" s="9"/>
      <c r="L197" s="8">
        <v>60</v>
      </c>
      <c r="M197" s="17">
        <v>0.8236</v>
      </c>
    </row>
    <row r="198" spans="1:13" x14ac:dyDescent="0.2">
      <c r="A198" s="27"/>
      <c r="B198" s="52"/>
      <c r="C198" s="27"/>
      <c r="D198" s="27"/>
      <c r="E198" s="27"/>
      <c r="F198" s="28"/>
      <c r="G198" s="27"/>
      <c r="H198" s="29"/>
      <c r="I198" s="28"/>
      <c r="J198" s="27"/>
      <c r="K198" s="9"/>
      <c r="L198" s="8">
        <v>65</v>
      </c>
      <c r="M198" s="17">
        <v>0.78339999999999999</v>
      </c>
    </row>
    <row r="199" spans="1:13" x14ac:dyDescent="0.2">
      <c r="A199" s="7"/>
      <c r="B199" s="54"/>
      <c r="C199" s="7"/>
      <c r="D199" s="7"/>
      <c r="E199" s="7"/>
      <c r="F199" s="16"/>
      <c r="G199" s="7"/>
      <c r="H199" s="17"/>
      <c r="I199" s="49"/>
      <c r="J199" s="7"/>
      <c r="K199" s="9"/>
      <c r="L199" s="8">
        <v>69</v>
      </c>
      <c r="M199" s="17">
        <v>0.74890000000000001</v>
      </c>
    </row>
    <row r="200" spans="1:13" x14ac:dyDescent="0.2">
      <c r="A200" s="27"/>
      <c r="B200" s="52"/>
      <c r="C200" s="27"/>
      <c r="D200" s="27"/>
      <c r="E200" s="27"/>
      <c r="F200" s="28"/>
      <c r="G200" s="27"/>
      <c r="H200" s="29"/>
      <c r="I200" s="28"/>
      <c r="J200" s="27"/>
      <c r="K200" s="9"/>
      <c r="L200" s="8">
        <v>70</v>
      </c>
      <c r="M200" s="17">
        <v>0.74029999999999996</v>
      </c>
    </row>
    <row r="201" spans="1:13" x14ac:dyDescent="0.2">
      <c r="A201" s="7"/>
      <c r="B201" s="53"/>
      <c r="C201" s="8"/>
      <c r="D201" s="8"/>
      <c r="E201" s="8"/>
      <c r="F201" s="16"/>
      <c r="G201" s="8"/>
      <c r="H201" s="18"/>
      <c r="I201" s="16"/>
      <c r="J201" s="7"/>
      <c r="K201" s="12"/>
      <c r="L201" s="8"/>
      <c r="M201" s="17"/>
    </row>
    <row r="202" spans="1:13" x14ac:dyDescent="0.2">
      <c r="A202" s="27"/>
      <c r="B202" s="52"/>
      <c r="C202" s="27"/>
      <c r="D202" s="27"/>
      <c r="E202" s="27"/>
      <c r="F202" s="28"/>
      <c r="G202" s="27"/>
      <c r="H202" s="57"/>
      <c r="I202" s="28"/>
      <c r="J202" s="27"/>
      <c r="K202" s="9"/>
      <c r="L202" s="8"/>
      <c r="M202" s="17"/>
    </row>
    <row r="203" spans="1:13" x14ac:dyDescent="0.2">
      <c r="A203" s="7"/>
      <c r="B203" s="53"/>
      <c r="C203" s="7"/>
      <c r="D203" s="7"/>
      <c r="E203" s="7"/>
      <c r="F203" s="16"/>
      <c r="G203" s="7"/>
      <c r="H203" s="17"/>
      <c r="I203" s="49"/>
      <c r="J203" s="7"/>
      <c r="K203" s="9"/>
      <c r="L203" s="8"/>
      <c r="M203" s="17"/>
    </row>
    <row r="204" spans="1:13" x14ac:dyDescent="0.2">
      <c r="A204" s="9"/>
      <c r="B204" s="9"/>
      <c r="C204" s="8"/>
      <c r="D204" s="8"/>
      <c r="E204" s="8"/>
      <c r="F204" s="8"/>
      <c r="G204" s="8"/>
      <c r="H204" s="8"/>
      <c r="I204" s="8"/>
      <c r="J204" s="8"/>
      <c r="K204" s="9"/>
      <c r="L204" s="9"/>
    </row>
    <row r="205" spans="1:13" x14ac:dyDescent="0.2">
      <c r="A205" s="9"/>
      <c r="B205" s="9"/>
      <c r="C205" s="8"/>
      <c r="D205" s="8"/>
      <c r="E205" s="8"/>
      <c r="F205" s="8"/>
      <c r="G205" s="8"/>
      <c r="H205" s="8"/>
      <c r="I205" s="8"/>
      <c r="J205" s="8"/>
      <c r="K205" s="9"/>
      <c r="L205" s="9"/>
    </row>
    <row r="228" spans="1:13" x14ac:dyDescent="0.2">
      <c r="A228" s="7"/>
      <c r="B228" s="54"/>
      <c r="C228" s="8"/>
      <c r="D228" s="8"/>
      <c r="E228" s="8"/>
      <c r="F228" s="49"/>
      <c r="G228" s="8"/>
      <c r="H228" s="48"/>
      <c r="I228" s="49"/>
      <c r="J228" s="8"/>
      <c r="K228" s="9"/>
      <c r="L228" s="8"/>
      <c r="M228" s="17"/>
    </row>
    <row r="229" spans="1:13" x14ac:dyDescent="0.2">
      <c r="A229" s="8"/>
      <c r="B229" s="42"/>
      <c r="C229" s="8"/>
      <c r="D229" s="8"/>
      <c r="E229" s="8"/>
      <c r="F229" s="49"/>
      <c r="G229" s="8"/>
      <c r="H229" s="48"/>
      <c r="I229" s="49"/>
      <c r="J229" s="8"/>
      <c r="K229" s="9"/>
      <c r="L229" s="8"/>
      <c r="M229" s="17"/>
    </row>
    <row r="230" spans="1:13" x14ac:dyDescent="0.2">
      <c r="A230" s="59"/>
      <c r="B230" s="63"/>
      <c r="C230" s="59"/>
      <c r="D230" s="59"/>
      <c r="E230" s="59"/>
      <c r="F230" s="61"/>
      <c r="G230" s="59"/>
      <c r="H230" s="62"/>
      <c r="I230" s="61"/>
      <c r="J230" s="59"/>
      <c r="K230" s="9"/>
      <c r="L230" s="8"/>
      <c r="M230" s="17"/>
    </row>
    <row r="231" spans="1:13" x14ac:dyDescent="0.2">
      <c r="A231" s="59"/>
      <c r="B231" s="63"/>
      <c r="C231" s="59"/>
      <c r="D231" s="59"/>
      <c r="E231" s="59"/>
      <c r="F231" s="61"/>
      <c r="G231" s="59"/>
      <c r="H231" s="62"/>
      <c r="I231" s="61"/>
      <c r="J231" s="59"/>
      <c r="K231" s="9"/>
      <c r="L231" s="8"/>
      <c r="M231" s="17"/>
    </row>
    <row r="232" spans="1:13" x14ac:dyDescent="0.2">
      <c r="A232" s="7"/>
      <c r="B232" s="12"/>
      <c r="C232" s="7"/>
      <c r="D232" s="7"/>
      <c r="E232" s="7"/>
      <c r="F232" s="16"/>
      <c r="G232" s="7"/>
      <c r="H232" s="56"/>
      <c r="I232" s="49"/>
      <c r="J232" s="7"/>
      <c r="K232" s="9"/>
      <c r="L232" s="8"/>
      <c r="M232" s="17"/>
    </row>
    <row r="233" spans="1:13" x14ac:dyDescent="0.2">
      <c r="A233" s="59"/>
      <c r="B233" s="60"/>
      <c r="C233" s="59"/>
      <c r="D233" s="59"/>
      <c r="E233" s="59"/>
      <c r="F233" s="61"/>
      <c r="G233" s="48"/>
      <c r="H233" s="48"/>
      <c r="I233" s="49"/>
      <c r="J233" s="59"/>
      <c r="K233" s="9"/>
      <c r="L233" s="8"/>
      <c r="M233" s="17"/>
    </row>
    <row r="234" spans="1:13" x14ac:dyDescent="0.2">
      <c r="A234" s="8"/>
      <c r="B234" s="12"/>
      <c r="C234" s="8"/>
      <c r="D234" s="8"/>
      <c r="E234" s="8"/>
      <c r="F234" s="49"/>
      <c r="G234" s="8"/>
      <c r="H234" s="48"/>
      <c r="I234" s="49"/>
      <c r="J234" s="8"/>
      <c r="K234" s="9"/>
      <c r="L234" s="8"/>
      <c r="M234" s="17"/>
    </row>
    <row r="235" spans="1:13" x14ac:dyDescent="0.2">
      <c r="A235" s="59"/>
      <c r="B235" s="63"/>
      <c r="C235" s="59"/>
      <c r="D235" s="59"/>
      <c r="E235" s="59"/>
      <c r="F235" s="61"/>
      <c r="G235" s="59"/>
      <c r="H235" s="62"/>
      <c r="I235" s="61"/>
      <c r="J235" s="59"/>
      <c r="K235" s="9"/>
      <c r="L235" s="8"/>
      <c r="M235" s="17"/>
    </row>
    <row r="236" spans="1:13" x14ac:dyDescent="0.2">
      <c r="A236" s="9"/>
      <c r="B236" s="9"/>
      <c r="C236" s="8"/>
      <c r="D236" s="8"/>
      <c r="E236" s="8"/>
      <c r="F236" s="8"/>
      <c r="G236" s="8"/>
      <c r="H236" s="8"/>
      <c r="I236" s="8"/>
      <c r="J236" s="8"/>
      <c r="K236" s="9"/>
      <c r="L236" s="8"/>
      <c r="M236" s="17"/>
    </row>
    <row r="237" spans="1:13" x14ac:dyDescent="0.2">
      <c r="A237" s="9"/>
      <c r="B237" s="9"/>
      <c r="C237" s="8"/>
      <c r="D237" s="8"/>
      <c r="E237" s="8"/>
      <c r="F237" s="8"/>
      <c r="G237" s="8"/>
      <c r="H237" s="8"/>
      <c r="I237" s="8"/>
      <c r="J237" s="8"/>
      <c r="K237" s="9"/>
      <c r="L237" s="8"/>
      <c r="M237" s="17"/>
    </row>
    <row r="238" spans="1:13" x14ac:dyDescent="0.2">
      <c r="A238" s="7"/>
      <c r="B238" s="53"/>
      <c r="C238" s="7"/>
      <c r="D238" s="7"/>
      <c r="E238" s="7"/>
      <c r="F238" s="49"/>
      <c r="G238" s="7"/>
      <c r="H238" s="56"/>
      <c r="I238" s="49"/>
      <c r="J238" s="8"/>
      <c r="K238" s="9"/>
      <c r="L238" s="8"/>
      <c r="M238" s="17"/>
    </row>
    <row r="239" spans="1:13" x14ac:dyDescent="0.2">
      <c r="A239" s="7"/>
      <c r="B239" s="53"/>
      <c r="C239" s="7"/>
      <c r="D239" s="7"/>
      <c r="E239" s="7"/>
      <c r="F239" s="49"/>
      <c r="G239" s="7"/>
      <c r="H239" s="48"/>
      <c r="I239" s="49"/>
      <c r="J239" s="7"/>
      <c r="K239" s="9"/>
      <c r="L239" s="8"/>
      <c r="M239" s="17"/>
    </row>
    <row r="240" spans="1:13" x14ac:dyDescent="0.2">
      <c r="A240" s="59"/>
      <c r="B240" s="60"/>
      <c r="C240" s="59"/>
      <c r="D240" s="59"/>
      <c r="E240" s="59"/>
      <c r="F240" s="61"/>
      <c r="G240" s="59"/>
      <c r="H240" s="62"/>
      <c r="I240" s="61"/>
      <c r="J240" s="59"/>
      <c r="K240" s="9"/>
      <c r="L240" s="8"/>
      <c r="M240" s="17"/>
    </row>
    <row r="241" spans="1:13" x14ac:dyDescent="0.2">
      <c r="A241" s="9"/>
      <c r="B241" s="9"/>
      <c r="C241" s="8"/>
      <c r="D241" s="8"/>
      <c r="E241" s="8"/>
      <c r="F241" s="8"/>
      <c r="G241" s="8"/>
      <c r="H241" s="8"/>
      <c r="I241" s="8"/>
      <c r="J241" s="8"/>
      <c r="K241" s="9"/>
      <c r="L241" s="9"/>
    </row>
    <row r="242" spans="1:13" x14ac:dyDescent="0.2">
      <c r="A242" s="46" t="s">
        <v>325</v>
      </c>
      <c r="B242" s="9"/>
      <c r="C242" s="8"/>
      <c r="D242" s="8"/>
      <c r="E242" s="8"/>
      <c r="F242" s="8"/>
      <c r="G242" s="8"/>
      <c r="H242" s="8"/>
      <c r="I242" s="8"/>
      <c r="J242" s="8"/>
      <c r="K242" s="9"/>
      <c r="L242" s="46" t="s">
        <v>267</v>
      </c>
    </row>
    <row r="243" spans="1:13" x14ac:dyDescent="0.2">
      <c r="A243" s="9"/>
      <c r="B243" s="9"/>
      <c r="C243" s="8"/>
      <c r="D243" s="8"/>
      <c r="E243" s="8"/>
      <c r="F243" s="8"/>
      <c r="G243" s="8"/>
      <c r="H243" s="8"/>
      <c r="I243" s="8" t="s">
        <v>253</v>
      </c>
      <c r="J243" s="8" t="s">
        <v>206</v>
      </c>
      <c r="K243" s="9"/>
      <c r="L243" s="9"/>
    </row>
    <row r="244" spans="1:13" x14ac:dyDescent="0.2">
      <c r="A244" s="8" t="s">
        <v>198</v>
      </c>
      <c r="B244" s="42" t="s">
        <v>199</v>
      </c>
      <c r="C244" s="8" t="s">
        <v>200</v>
      </c>
      <c r="D244" s="8" t="s">
        <v>201</v>
      </c>
      <c r="E244" s="8" t="s">
        <v>202</v>
      </c>
      <c r="F244" s="8" t="s">
        <v>203</v>
      </c>
      <c r="G244" s="8" t="s">
        <v>204</v>
      </c>
      <c r="H244" s="8" t="s">
        <v>205</v>
      </c>
      <c r="I244" s="8" t="s">
        <v>203</v>
      </c>
      <c r="J244" s="8"/>
      <c r="K244" s="9"/>
      <c r="L244" s="8" t="s">
        <v>204</v>
      </c>
      <c r="M244" t="s">
        <v>209</v>
      </c>
    </row>
    <row r="245" spans="1:13" x14ac:dyDescent="0.2">
      <c r="A245" s="8"/>
      <c r="B245" s="42"/>
      <c r="C245" s="8"/>
      <c r="D245" s="8"/>
      <c r="E245" s="8"/>
      <c r="F245" s="8"/>
      <c r="G245" s="8"/>
      <c r="H245" s="8"/>
      <c r="I245" s="8"/>
      <c r="J245" s="8"/>
      <c r="K245" s="9"/>
      <c r="L245" s="9"/>
    </row>
    <row r="246" spans="1:13" x14ac:dyDescent="0.2">
      <c r="A246" s="7"/>
      <c r="B246" s="12"/>
      <c r="C246" s="7"/>
      <c r="D246" s="7"/>
      <c r="E246" s="7"/>
      <c r="F246" s="16"/>
      <c r="G246" s="7"/>
      <c r="H246" s="56"/>
      <c r="I246" s="16"/>
      <c r="J246" s="7"/>
      <c r="K246" s="12"/>
      <c r="L246" s="8">
        <v>36</v>
      </c>
      <c r="M246" s="17">
        <v>0.99529999999999996</v>
      </c>
    </row>
    <row r="247" spans="1:13" x14ac:dyDescent="0.2">
      <c r="A247" s="7"/>
      <c r="B247" s="12"/>
      <c r="C247" s="7"/>
      <c r="D247" s="7"/>
      <c r="E247" s="7"/>
      <c r="F247" s="16"/>
      <c r="G247" s="7"/>
      <c r="H247" s="56"/>
      <c r="I247" s="16"/>
      <c r="J247" s="7"/>
      <c r="K247" s="12"/>
      <c r="L247" s="8">
        <v>37</v>
      </c>
      <c r="M247" s="17">
        <v>0.98839999999999995</v>
      </c>
    </row>
    <row r="248" spans="1:13" x14ac:dyDescent="0.2">
      <c r="A248" s="7"/>
      <c r="B248" s="12"/>
      <c r="C248" s="7"/>
      <c r="D248" s="7"/>
      <c r="E248" s="7"/>
      <c r="F248" s="16"/>
      <c r="G248" s="7"/>
      <c r="H248" s="56"/>
      <c r="I248" s="16"/>
      <c r="J248" s="7"/>
      <c r="K248" s="12"/>
      <c r="L248" s="8">
        <v>38</v>
      </c>
      <c r="M248" s="17">
        <v>0.98160000000000003</v>
      </c>
    </row>
    <row r="249" spans="1:13" x14ac:dyDescent="0.2">
      <c r="A249" s="7"/>
      <c r="B249" s="12"/>
      <c r="C249" s="7"/>
      <c r="D249" s="7"/>
      <c r="E249" s="7"/>
      <c r="F249" s="16"/>
      <c r="G249" s="7"/>
      <c r="H249" s="56"/>
      <c r="I249" s="16"/>
      <c r="J249" s="7"/>
      <c r="K249" s="12"/>
      <c r="L249" s="8">
        <v>39</v>
      </c>
      <c r="M249" s="17">
        <v>0.97470000000000001</v>
      </c>
    </row>
    <row r="250" spans="1:13" x14ac:dyDescent="0.2">
      <c r="A250" s="7"/>
      <c r="B250" s="12"/>
      <c r="C250" s="7"/>
      <c r="D250" s="7"/>
      <c r="E250" s="7"/>
      <c r="F250" s="16"/>
      <c r="G250" s="7"/>
      <c r="H250" s="56"/>
      <c r="I250" s="16"/>
      <c r="J250" s="7"/>
      <c r="K250" s="12"/>
      <c r="L250" s="8">
        <v>40</v>
      </c>
      <c r="M250" s="17">
        <v>0.96789999999999998</v>
      </c>
    </row>
    <row r="251" spans="1:13" x14ac:dyDescent="0.2">
      <c r="A251" s="7"/>
      <c r="B251" s="12"/>
      <c r="C251" s="7"/>
      <c r="D251" s="7"/>
      <c r="E251" s="7"/>
      <c r="F251" s="16"/>
      <c r="G251" s="7"/>
      <c r="H251" s="56"/>
      <c r="I251" s="16"/>
      <c r="J251" s="7"/>
      <c r="K251" s="12"/>
      <c r="L251" s="8">
        <v>45</v>
      </c>
      <c r="M251" s="17">
        <v>0.93330000000000002</v>
      </c>
    </row>
    <row r="252" spans="1:13" x14ac:dyDescent="0.2">
      <c r="A252" s="7"/>
      <c r="B252" s="54"/>
      <c r="C252" s="7"/>
      <c r="D252" s="7"/>
      <c r="E252" s="7"/>
      <c r="F252" s="16"/>
      <c r="G252" s="7"/>
      <c r="H252" s="56"/>
      <c r="I252" s="16"/>
      <c r="J252" s="7"/>
      <c r="K252" s="12"/>
      <c r="L252" s="8">
        <v>49</v>
      </c>
      <c r="M252" s="17">
        <v>0.90510000000000002</v>
      </c>
    </row>
    <row r="253" spans="1:13" x14ac:dyDescent="0.2">
      <c r="A253" s="7"/>
      <c r="B253" s="54"/>
      <c r="C253" s="7"/>
      <c r="D253" s="7"/>
      <c r="E253" s="7"/>
      <c r="F253" s="16"/>
      <c r="G253" s="7"/>
      <c r="H253" s="56"/>
      <c r="I253" s="16"/>
      <c r="J253" s="7"/>
      <c r="K253" s="12"/>
      <c r="L253" s="8">
        <v>50</v>
      </c>
      <c r="M253" s="17">
        <v>0.89800000000000002</v>
      </c>
    </row>
    <row r="254" spans="1:13" x14ac:dyDescent="0.2">
      <c r="A254" s="7"/>
      <c r="B254" s="54"/>
      <c r="C254" s="7"/>
      <c r="D254" s="7"/>
      <c r="E254" s="7"/>
      <c r="F254" s="16"/>
      <c r="G254" s="7"/>
      <c r="H254" s="56"/>
      <c r="I254" s="16"/>
      <c r="J254" s="7"/>
      <c r="K254" s="12"/>
      <c r="L254" s="8">
        <v>55</v>
      </c>
      <c r="M254" s="17">
        <v>0.86160000000000003</v>
      </c>
    </row>
    <row r="255" spans="1:13" x14ac:dyDescent="0.2">
      <c r="A255" s="7"/>
      <c r="B255" s="54"/>
      <c r="C255" s="7"/>
      <c r="D255" s="7"/>
      <c r="E255" s="7"/>
      <c r="F255" s="16"/>
      <c r="G255" s="7"/>
      <c r="H255" s="56"/>
      <c r="I255" s="16"/>
      <c r="J255" s="7"/>
      <c r="K255" s="12"/>
      <c r="L255" s="8">
        <v>59</v>
      </c>
      <c r="M255" s="17">
        <v>0.83120000000000005</v>
      </c>
    </row>
    <row r="256" spans="1:13" x14ac:dyDescent="0.2">
      <c r="A256" s="7"/>
      <c r="B256" s="54"/>
      <c r="C256" s="7"/>
      <c r="D256" s="7"/>
      <c r="E256" s="7"/>
      <c r="F256" s="16"/>
      <c r="G256" s="7"/>
      <c r="H256" s="56"/>
      <c r="I256" s="16"/>
      <c r="J256" s="7"/>
      <c r="K256" s="12"/>
      <c r="L256" s="8">
        <v>60</v>
      </c>
      <c r="M256" s="17">
        <v>0.8236</v>
      </c>
    </row>
    <row r="257" spans="1:13" x14ac:dyDescent="0.2">
      <c r="A257" s="7"/>
      <c r="B257" s="54"/>
      <c r="C257" s="7"/>
      <c r="D257" s="7"/>
      <c r="E257" s="7"/>
      <c r="F257" s="16"/>
      <c r="G257" s="7"/>
      <c r="H257" s="56"/>
      <c r="I257" s="16"/>
      <c r="J257" s="7"/>
      <c r="K257" s="12"/>
      <c r="L257" s="8">
        <v>65</v>
      </c>
      <c r="M257" s="17">
        <v>0.78339999999999999</v>
      </c>
    </row>
    <row r="258" spans="1:13" x14ac:dyDescent="0.2">
      <c r="A258" s="7"/>
      <c r="B258" s="54"/>
      <c r="C258" s="7"/>
      <c r="D258" s="7"/>
      <c r="E258" s="7"/>
      <c r="F258" s="16"/>
      <c r="G258" s="7"/>
      <c r="H258" s="56"/>
      <c r="I258" s="16"/>
      <c r="J258" s="7"/>
      <c r="K258" s="12"/>
      <c r="L258" s="8">
        <v>69</v>
      </c>
      <c r="M258" s="17">
        <v>0.74890000000000001</v>
      </c>
    </row>
    <row r="259" spans="1:13" x14ac:dyDescent="0.2">
      <c r="A259" s="7"/>
      <c r="B259" s="54"/>
      <c r="C259" s="7"/>
      <c r="D259" s="7"/>
      <c r="E259" s="7"/>
      <c r="F259" s="16"/>
      <c r="G259" s="7"/>
      <c r="H259" s="56"/>
      <c r="I259" s="16"/>
      <c r="J259" s="7"/>
      <c r="K259" s="12"/>
      <c r="L259" s="8">
        <v>70</v>
      </c>
      <c r="M259" s="17">
        <v>0.74029999999999996</v>
      </c>
    </row>
    <row r="260" spans="1:13" x14ac:dyDescent="0.2">
      <c r="A260" s="46"/>
      <c r="B260" s="9"/>
      <c r="C260" s="8"/>
      <c r="D260" s="8"/>
      <c r="E260" s="8"/>
      <c r="F260" s="8"/>
      <c r="G260" s="8"/>
      <c r="H260" s="8"/>
      <c r="I260" s="8"/>
      <c r="J260" s="8"/>
      <c r="K260" s="9"/>
      <c r="L260" s="9"/>
    </row>
    <row r="261" spans="1:13" x14ac:dyDescent="0.2">
      <c r="A261" s="9"/>
      <c r="B261" s="9"/>
      <c r="C261" s="8"/>
      <c r="D261" s="8"/>
      <c r="E261" s="8"/>
      <c r="F261" s="8"/>
      <c r="G261" s="8"/>
      <c r="H261" s="8"/>
      <c r="I261" s="8"/>
      <c r="J261" s="8"/>
      <c r="K261" s="9"/>
      <c r="L261" s="9"/>
    </row>
    <row r="262" spans="1:13" x14ac:dyDescent="0.2">
      <c r="A262" s="1"/>
      <c r="B262" s="15"/>
    </row>
    <row r="263" spans="1:13" x14ac:dyDescent="0.2">
      <c r="A263" s="1"/>
      <c r="B263" s="15"/>
    </row>
    <row r="264" spans="1:13" x14ac:dyDescent="0.2">
      <c r="A264" s="1"/>
      <c r="B264" s="15"/>
      <c r="F264" s="51"/>
      <c r="H264" s="17"/>
      <c r="I264" s="51"/>
      <c r="L264" s="2"/>
    </row>
    <row r="265" spans="1:13" x14ac:dyDescent="0.2">
      <c r="A265" s="1"/>
      <c r="B265" s="15"/>
      <c r="F265" s="51"/>
      <c r="H265" s="17"/>
      <c r="I265" s="51"/>
    </row>
    <row r="266" spans="1:13" x14ac:dyDescent="0.2">
      <c r="A266" s="1"/>
      <c r="B266" s="15"/>
      <c r="F266" s="51"/>
      <c r="H266" s="17"/>
      <c r="I266" s="51"/>
      <c r="L266" s="1"/>
    </row>
    <row r="267" spans="1:13" x14ac:dyDescent="0.2">
      <c r="A267" s="1"/>
      <c r="B267" s="15"/>
      <c r="F267" s="51"/>
      <c r="H267" s="17"/>
      <c r="I267" s="51"/>
    </row>
    <row r="268" spans="1:13" x14ac:dyDescent="0.2">
      <c r="A268" s="1"/>
      <c r="B268" s="15"/>
      <c r="F268" s="51"/>
      <c r="H268" s="17"/>
      <c r="I268" s="51"/>
      <c r="L268" s="1"/>
      <c r="M268" s="17"/>
    </row>
    <row r="269" spans="1:13" x14ac:dyDescent="0.2">
      <c r="A269" s="1"/>
      <c r="B269" s="15"/>
      <c r="F269" s="51"/>
      <c r="H269" s="17"/>
      <c r="I269" s="51"/>
      <c r="L269" s="1"/>
      <c r="M269" s="17"/>
    </row>
    <row r="270" spans="1:13" x14ac:dyDescent="0.2">
      <c r="A270" s="1"/>
      <c r="B270" s="15"/>
      <c r="F270" s="51"/>
      <c r="H270" s="17"/>
      <c r="I270" s="51"/>
      <c r="L270" s="1"/>
      <c r="M270" s="17"/>
    </row>
    <row r="271" spans="1:13" x14ac:dyDescent="0.2">
      <c r="A271" s="1"/>
      <c r="B271" s="15"/>
      <c r="F271" s="51"/>
      <c r="H271" s="17"/>
      <c r="I271" s="51"/>
      <c r="L271" s="1"/>
      <c r="M271" s="17"/>
    </row>
    <row r="272" spans="1:13" x14ac:dyDescent="0.2">
      <c r="A272" s="1"/>
      <c r="B272" s="15"/>
      <c r="F272" s="51"/>
      <c r="H272" s="17"/>
      <c r="I272" s="51"/>
      <c r="L272" s="1"/>
      <c r="M272" s="17"/>
    </row>
    <row r="273" spans="1:13" x14ac:dyDescent="0.2">
      <c r="A273" s="1"/>
      <c r="B273" s="15"/>
      <c r="L273" s="1"/>
      <c r="M273" s="17"/>
    </row>
    <row r="274" spans="1:13" x14ac:dyDescent="0.2">
      <c r="A274" s="2"/>
      <c r="L274" s="1"/>
      <c r="M274" s="17"/>
    </row>
    <row r="275" spans="1:13" x14ac:dyDescent="0.2">
      <c r="L275" s="1"/>
      <c r="M275" s="17"/>
    </row>
    <row r="276" spans="1:13" x14ac:dyDescent="0.2">
      <c r="A276" s="1"/>
      <c r="B276" s="15"/>
      <c r="L276" s="1"/>
      <c r="M276" s="17"/>
    </row>
    <row r="277" spans="1:13" x14ac:dyDescent="0.2">
      <c r="A277" s="1"/>
      <c r="B277" s="15"/>
      <c r="L277" s="1"/>
      <c r="M277" s="17"/>
    </row>
    <row r="278" spans="1:13" x14ac:dyDescent="0.2">
      <c r="A278" s="1"/>
      <c r="B278" s="15"/>
      <c r="F278" s="51"/>
      <c r="H278" s="17"/>
      <c r="I278" s="51"/>
      <c r="L278" s="1"/>
      <c r="M278" s="17"/>
    </row>
    <row r="279" spans="1:13" x14ac:dyDescent="0.2">
      <c r="A279" s="1"/>
      <c r="B279" s="15"/>
      <c r="F279" s="51"/>
      <c r="H279" s="17"/>
      <c r="I279" s="51"/>
      <c r="L279" s="1"/>
      <c r="M279" s="17"/>
    </row>
    <row r="280" spans="1:13" x14ac:dyDescent="0.2">
      <c r="A280" s="2"/>
    </row>
    <row r="281" spans="1:13" x14ac:dyDescent="0.2">
      <c r="L281" s="2"/>
    </row>
    <row r="282" spans="1:13" x14ac:dyDescent="0.2">
      <c r="A282" s="2"/>
    </row>
    <row r="283" spans="1:13" x14ac:dyDescent="0.2">
      <c r="L283" s="1"/>
    </row>
    <row r="284" spans="1:13" x14ac:dyDescent="0.2">
      <c r="K284" s="1"/>
    </row>
    <row r="285" spans="1:13" x14ac:dyDescent="0.2">
      <c r="A285" s="1"/>
      <c r="B285" s="15"/>
      <c r="K285" s="1"/>
      <c r="L285" s="1"/>
      <c r="M285" s="17"/>
    </row>
    <row r="286" spans="1:13" x14ac:dyDescent="0.2">
      <c r="L286" s="1"/>
      <c r="M286" s="17"/>
    </row>
    <row r="287" spans="1:13" x14ac:dyDescent="0.2">
      <c r="F287" s="51"/>
      <c r="H287" s="17"/>
      <c r="I287" s="51"/>
      <c r="K287" s="1"/>
      <c r="L287" s="1"/>
      <c r="M287" s="17"/>
    </row>
    <row r="288" spans="1:13" x14ac:dyDescent="0.2">
      <c r="F288" s="51"/>
      <c r="H288" s="17"/>
      <c r="I288" s="51"/>
      <c r="K288" s="1"/>
      <c r="L288" s="1"/>
      <c r="M288" s="17"/>
    </row>
    <row r="289" spans="1:13" x14ac:dyDescent="0.2">
      <c r="F289" s="51"/>
      <c r="H289" s="17"/>
      <c r="I289" s="51"/>
      <c r="K289" s="1"/>
      <c r="L289" s="1"/>
      <c r="M289" s="17"/>
    </row>
    <row r="290" spans="1:13" x14ac:dyDescent="0.2">
      <c r="F290" s="51"/>
      <c r="H290" s="17"/>
      <c r="I290" s="51"/>
      <c r="K290" s="1"/>
      <c r="L290" s="1"/>
      <c r="M290" s="17"/>
    </row>
    <row r="291" spans="1:13" x14ac:dyDescent="0.2">
      <c r="F291" s="51"/>
      <c r="H291" s="17"/>
      <c r="I291" s="51"/>
      <c r="K291" s="1"/>
      <c r="L291" s="1"/>
      <c r="M291" s="17"/>
    </row>
    <row r="292" spans="1:13" x14ac:dyDescent="0.2">
      <c r="F292" s="51"/>
      <c r="H292" s="17"/>
      <c r="I292" s="51"/>
      <c r="K292" s="1"/>
      <c r="L292" s="1"/>
      <c r="M292" s="17"/>
    </row>
    <row r="293" spans="1:13" x14ac:dyDescent="0.2">
      <c r="F293" s="51"/>
      <c r="H293" s="17"/>
      <c r="I293" s="51"/>
      <c r="K293" s="1"/>
      <c r="L293" s="1"/>
      <c r="M293" s="17"/>
    </row>
    <row r="294" spans="1:13" x14ac:dyDescent="0.2">
      <c r="F294" s="51"/>
      <c r="H294" s="17"/>
      <c r="I294" s="49"/>
      <c r="K294" s="1"/>
      <c r="L294" s="1"/>
      <c r="M294" s="17"/>
    </row>
    <row r="295" spans="1:13" x14ac:dyDescent="0.2">
      <c r="F295" s="51"/>
      <c r="H295" s="17"/>
      <c r="I295" s="49"/>
      <c r="K295" s="1"/>
      <c r="L295" s="1"/>
      <c r="M295" s="17"/>
    </row>
    <row r="296" spans="1:13" x14ac:dyDescent="0.2">
      <c r="F296" s="51"/>
      <c r="H296" s="17"/>
      <c r="I296" s="49"/>
      <c r="K296" s="1"/>
      <c r="L296" s="1"/>
      <c r="M296" s="17"/>
    </row>
    <row r="297" spans="1:13" x14ac:dyDescent="0.2">
      <c r="F297" s="51"/>
      <c r="H297" s="17"/>
      <c r="I297" s="49"/>
      <c r="K297" s="1"/>
    </row>
    <row r="298" spans="1:13" x14ac:dyDescent="0.2">
      <c r="F298" s="51"/>
      <c r="H298" s="17"/>
      <c r="I298" s="49"/>
      <c r="K298" s="1"/>
    </row>
    <row r="299" spans="1:13" x14ac:dyDescent="0.2">
      <c r="F299" s="51"/>
      <c r="H299" s="17"/>
      <c r="I299" s="49"/>
      <c r="K299" s="1"/>
    </row>
    <row r="301" spans="1:13" x14ac:dyDescent="0.2">
      <c r="A301" s="2"/>
    </row>
    <row r="303" spans="1:13" x14ac:dyDescent="0.2">
      <c r="A303" s="1"/>
      <c r="B303" s="15"/>
    </row>
    <row r="304" spans="1:13" x14ac:dyDescent="0.2">
      <c r="A304" s="1"/>
      <c r="B304" s="15"/>
    </row>
    <row r="305" spans="1:13" x14ac:dyDescent="0.2">
      <c r="A305" s="1"/>
      <c r="B305" s="15"/>
      <c r="F305" s="51"/>
      <c r="H305" s="17"/>
      <c r="I305" s="51"/>
      <c r="L305" s="2"/>
    </row>
    <row r="306" spans="1:13" x14ac:dyDescent="0.2">
      <c r="A306" s="1"/>
      <c r="B306" s="15"/>
      <c r="F306" s="51"/>
      <c r="H306" s="17"/>
      <c r="I306" s="51"/>
    </row>
    <row r="307" spans="1:13" x14ac:dyDescent="0.2">
      <c r="A307" s="1"/>
      <c r="B307" s="15"/>
      <c r="F307" s="51"/>
      <c r="H307" s="17"/>
      <c r="I307" s="51"/>
      <c r="L307" s="1"/>
    </row>
    <row r="308" spans="1:13" x14ac:dyDescent="0.2">
      <c r="A308" s="1"/>
      <c r="B308" s="15"/>
      <c r="F308" s="51"/>
      <c r="H308" s="17"/>
      <c r="I308" s="51"/>
    </row>
    <row r="309" spans="1:13" x14ac:dyDescent="0.2">
      <c r="A309" s="1"/>
      <c r="B309" s="15"/>
      <c r="F309" s="51"/>
      <c r="H309" s="17"/>
      <c r="I309" s="51"/>
      <c r="L309" s="1"/>
      <c r="M309" s="17"/>
    </row>
    <row r="310" spans="1:13" x14ac:dyDescent="0.2">
      <c r="A310" s="1"/>
      <c r="B310" s="15"/>
      <c r="F310" s="51"/>
      <c r="H310" s="17"/>
      <c r="I310" s="51"/>
      <c r="L310" s="1"/>
      <c r="M310" s="17"/>
    </row>
    <row r="311" spans="1:13" x14ac:dyDescent="0.2">
      <c r="A311" s="1"/>
      <c r="B311" s="15"/>
      <c r="F311" s="51"/>
      <c r="H311" s="17"/>
      <c r="I311" s="51"/>
      <c r="L311" s="1"/>
      <c r="M311" s="17"/>
    </row>
    <row r="312" spans="1:13" x14ac:dyDescent="0.2">
      <c r="A312" s="1"/>
      <c r="B312" s="15"/>
      <c r="F312" s="51"/>
      <c r="H312" s="17"/>
      <c r="I312" s="51"/>
      <c r="L312" s="1"/>
      <c r="M312" s="17"/>
    </row>
    <row r="313" spans="1:13" x14ac:dyDescent="0.2">
      <c r="A313" s="1"/>
      <c r="B313" s="15"/>
      <c r="F313" s="51"/>
      <c r="H313" s="17"/>
      <c r="I313" s="51"/>
      <c r="L313" s="1"/>
      <c r="M313" s="17"/>
    </row>
    <row r="314" spans="1:13" x14ac:dyDescent="0.2">
      <c r="A314" s="15"/>
      <c r="B314" s="15"/>
      <c r="F314" s="51"/>
      <c r="H314" s="17"/>
      <c r="I314" s="51"/>
      <c r="L314" s="1"/>
      <c r="M314" s="17"/>
    </row>
    <row r="315" spans="1:13" x14ac:dyDescent="0.2">
      <c r="A315" s="2"/>
      <c r="L315" s="1"/>
      <c r="M315" s="17"/>
    </row>
    <row r="316" spans="1:13" x14ac:dyDescent="0.2">
      <c r="L316" s="1"/>
      <c r="M316" s="17"/>
    </row>
    <row r="317" spans="1:13" x14ac:dyDescent="0.2">
      <c r="A317" s="1"/>
      <c r="B317" s="15"/>
      <c r="L317" s="1"/>
      <c r="M317" s="17"/>
    </row>
    <row r="318" spans="1:13" x14ac:dyDescent="0.2">
      <c r="A318" s="1"/>
      <c r="B318" s="15"/>
      <c r="L318" s="1"/>
      <c r="M318" s="17"/>
    </row>
    <row r="319" spans="1:13" x14ac:dyDescent="0.2">
      <c r="A319" s="1"/>
      <c r="B319" s="15"/>
      <c r="F319" s="51"/>
      <c r="H319" s="17"/>
      <c r="I319" s="51"/>
      <c r="L319" s="1"/>
      <c r="M319" s="17"/>
    </row>
    <row r="320" spans="1:13" x14ac:dyDescent="0.2">
      <c r="A320" s="1"/>
      <c r="B320" s="15"/>
      <c r="F320" s="51"/>
      <c r="H320" s="17"/>
      <c r="I320" s="51"/>
      <c r="L320" s="1"/>
      <c r="M320" s="17"/>
    </row>
    <row r="321" spans="1:13" x14ac:dyDescent="0.2">
      <c r="A321" s="2"/>
    </row>
    <row r="323" spans="1:13" x14ac:dyDescent="0.2">
      <c r="A323" s="1"/>
      <c r="B323" s="15"/>
    </row>
    <row r="324" spans="1:13" x14ac:dyDescent="0.2">
      <c r="A324" s="1"/>
      <c r="B324" s="15"/>
    </row>
    <row r="325" spans="1:13" x14ac:dyDescent="0.2">
      <c r="A325" s="1"/>
      <c r="B325" s="15"/>
      <c r="F325" s="51"/>
      <c r="H325" s="17"/>
      <c r="I325" s="51"/>
      <c r="L325" s="2"/>
    </row>
    <row r="326" spans="1:13" x14ac:dyDescent="0.2">
      <c r="A326" s="1"/>
      <c r="B326" s="15"/>
      <c r="F326" s="51"/>
      <c r="H326" s="17"/>
      <c r="I326" s="51"/>
    </row>
    <row r="327" spans="1:13" x14ac:dyDescent="0.2">
      <c r="A327" s="1"/>
      <c r="B327" s="15"/>
      <c r="F327" s="51"/>
      <c r="H327" s="17"/>
      <c r="I327" s="51"/>
      <c r="L327" s="1"/>
    </row>
    <row r="328" spans="1:13" x14ac:dyDescent="0.2">
      <c r="A328" s="1"/>
      <c r="B328" s="15"/>
      <c r="F328" s="51"/>
      <c r="H328" s="17"/>
      <c r="I328" s="51"/>
    </row>
    <row r="329" spans="1:13" x14ac:dyDescent="0.2">
      <c r="A329" s="1"/>
      <c r="B329" s="15"/>
      <c r="F329" s="51"/>
      <c r="H329" s="17"/>
      <c r="I329" s="51"/>
      <c r="L329" s="1"/>
      <c r="M329" s="17"/>
    </row>
    <row r="330" spans="1:13" x14ac:dyDescent="0.2">
      <c r="A330" s="1"/>
      <c r="B330" s="15"/>
      <c r="F330" s="51"/>
      <c r="H330" s="17"/>
      <c r="I330" s="51"/>
      <c r="L330" s="1"/>
      <c r="M330" s="17"/>
    </row>
    <row r="331" spans="1:13" x14ac:dyDescent="0.2">
      <c r="A331" s="1"/>
      <c r="B331" s="15"/>
      <c r="F331" s="51"/>
      <c r="H331" s="17"/>
      <c r="I331" s="51"/>
      <c r="L331" s="1"/>
      <c r="M331" s="17"/>
    </row>
    <row r="332" spans="1:13" x14ac:dyDescent="0.2">
      <c r="A332" s="1"/>
      <c r="B332" s="15"/>
      <c r="F332" s="51"/>
      <c r="H332" s="17"/>
      <c r="I332" s="51"/>
      <c r="L332" s="1"/>
      <c r="M332" s="17"/>
    </row>
    <row r="333" spans="1:13" x14ac:dyDescent="0.2">
      <c r="A333" s="1"/>
      <c r="B333" s="15"/>
      <c r="F333" s="51"/>
      <c r="H333" s="17"/>
      <c r="I333" s="51"/>
      <c r="L333" s="1"/>
      <c r="M333" s="17"/>
    </row>
    <row r="334" spans="1:13" x14ac:dyDescent="0.2">
      <c r="A334" s="1"/>
      <c r="B334" s="15"/>
      <c r="F334" s="51"/>
      <c r="H334" s="17"/>
      <c r="I334" s="51"/>
      <c r="L334" s="1"/>
      <c r="M334" s="17"/>
    </row>
    <row r="335" spans="1:13" x14ac:dyDescent="0.2">
      <c r="A335" s="2"/>
      <c r="L335" s="1"/>
      <c r="M335" s="17"/>
    </row>
    <row r="336" spans="1:13" x14ac:dyDescent="0.2">
      <c r="L336" s="1"/>
      <c r="M336" s="17"/>
    </row>
    <row r="337" spans="1:13" x14ac:dyDescent="0.2">
      <c r="A337" s="1"/>
      <c r="B337" s="15"/>
      <c r="L337" s="1"/>
      <c r="M337" s="17"/>
    </row>
    <row r="338" spans="1:13" x14ac:dyDescent="0.2">
      <c r="A338" s="1"/>
      <c r="B338" s="15"/>
      <c r="L338" s="1"/>
      <c r="M338" s="17"/>
    </row>
    <row r="339" spans="1:13" x14ac:dyDescent="0.2">
      <c r="A339" s="1"/>
      <c r="B339" s="15"/>
      <c r="F339" s="51"/>
      <c r="H339" s="17"/>
      <c r="I339" s="51"/>
      <c r="L339" s="1"/>
      <c r="M339" s="17"/>
    </row>
    <row r="340" spans="1:13" x14ac:dyDescent="0.2">
      <c r="A340" s="1"/>
      <c r="B340" s="15"/>
      <c r="F340" s="51"/>
      <c r="H340" s="17"/>
      <c r="I340" s="51"/>
      <c r="L340" s="1"/>
      <c r="M340" s="17"/>
    </row>
    <row r="341" spans="1:13" x14ac:dyDescent="0.2">
      <c r="A341" s="2"/>
    </row>
    <row r="343" spans="1:13" x14ac:dyDescent="0.2">
      <c r="A343" s="1"/>
      <c r="B343" s="15"/>
    </row>
    <row r="344" spans="1:13" x14ac:dyDescent="0.2">
      <c r="A344" s="1"/>
      <c r="B344" s="15"/>
    </row>
    <row r="345" spans="1:13" x14ac:dyDescent="0.2">
      <c r="A345" s="1"/>
      <c r="B345" s="15"/>
      <c r="F345" s="51"/>
      <c r="H345" s="17"/>
      <c r="I345" s="51"/>
      <c r="L345" s="2"/>
    </row>
    <row r="346" spans="1:13" x14ac:dyDescent="0.2">
      <c r="A346" s="1"/>
      <c r="B346" s="15"/>
      <c r="F346" s="51"/>
      <c r="H346" s="17"/>
      <c r="I346" s="51"/>
    </row>
    <row r="347" spans="1:13" x14ac:dyDescent="0.2">
      <c r="A347" s="1"/>
      <c r="B347" s="15"/>
      <c r="F347" s="51"/>
      <c r="H347" s="17"/>
      <c r="I347" s="51"/>
      <c r="L347" s="1"/>
    </row>
    <row r="348" spans="1:13" x14ac:dyDescent="0.2">
      <c r="A348" s="1"/>
      <c r="B348" s="15"/>
      <c r="F348" s="51"/>
      <c r="H348" s="17"/>
      <c r="I348" s="51"/>
    </row>
    <row r="349" spans="1:13" x14ac:dyDescent="0.2">
      <c r="A349" s="1"/>
      <c r="B349" s="15"/>
      <c r="F349" s="51"/>
      <c r="H349" s="17"/>
      <c r="I349" s="51"/>
      <c r="L349" s="1"/>
      <c r="M349" s="17"/>
    </row>
    <row r="350" spans="1:13" x14ac:dyDescent="0.2">
      <c r="A350" s="1"/>
      <c r="B350" s="15"/>
      <c r="F350" s="51"/>
      <c r="H350" s="17"/>
      <c r="I350" s="51"/>
      <c r="L350" s="1"/>
      <c r="M350" s="17"/>
    </row>
    <row r="351" spans="1:13" x14ac:dyDescent="0.2">
      <c r="A351" s="1"/>
      <c r="B351" s="15"/>
      <c r="F351" s="51"/>
      <c r="H351" s="17"/>
      <c r="I351" s="51"/>
      <c r="L351" s="1"/>
      <c r="M351" s="17"/>
    </row>
    <row r="352" spans="1:13" x14ac:dyDescent="0.2">
      <c r="A352" s="1"/>
      <c r="B352" s="15"/>
      <c r="F352" s="51"/>
      <c r="H352" s="17"/>
      <c r="I352" s="51"/>
      <c r="L352" s="1"/>
      <c r="M352" s="17"/>
    </row>
    <row r="353" spans="1:13" x14ac:dyDescent="0.2">
      <c r="A353" s="1"/>
      <c r="B353" s="15"/>
      <c r="L353" s="1"/>
      <c r="M353" s="17"/>
    </row>
    <row r="354" spans="1:13" x14ac:dyDescent="0.2">
      <c r="A354" s="1"/>
      <c r="B354" s="15"/>
      <c r="L354" s="1"/>
      <c r="M354" s="17"/>
    </row>
    <row r="355" spans="1:13" x14ac:dyDescent="0.2">
      <c r="A355" s="2"/>
      <c r="L355" s="1"/>
      <c r="M355" s="17"/>
    </row>
    <row r="356" spans="1:13" x14ac:dyDescent="0.2">
      <c r="L356" s="1"/>
      <c r="M356" s="17"/>
    </row>
    <row r="357" spans="1:13" x14ac:dyDescent="0.2">
      <c r="A357" s="1"/>
      <c r="B357" s="15"/>
      <c r="L357" s="1"/>
      <c r="M357" s="17"/>
    </row>
    <row r="358" spans="1:13" x14ac:dyDescent="0.2">
      <c r="A358" s="1"/>
      <c r="B358" s="15"/>
      <c r="L358" s="1"/>
      <c r="M358" s="17"/>
    </row>
    <row r="359" spans="1:13" x14ac:dyDescent="0.2">
      <c r="A359" s="1"/>
      <c r="B359" s="15"/>
      <c r="F359" s="51"/>
      <c r="H359" s="17"/>
      <c r="I359" s="51"/>
      <c r="L359" s="1"/>
      <c r="M359" s="17"/>
    </row>
    <row r="360" spans="1:13" x14ac:dyDescent="0.2">
      <c r="A360" s="1"/>
      <c r="B360" s="15"/>
      <c r="F360" s="51"/>
      <c r="H360" s="17"/>
      <c r="I360" s="51"/>
      <c r="L360" s="1"/>
      <c r="M360" s="17"/>
    </row>
    <row r="362" spans="1:13" x14ac:dyDescent="0.2">
      <c r="B362" s="15"/>
      <c r="F362" s="51"/>
      <c r="I362" s="51"/>
    </row>
    <row r="363" spans="1:13" x14ac:dyDescent="0.2">
      <c r="B363" s="15"/>
      <c r="F363" s="51"/>
      <c r="I363" s="51"/>
    </row>
    <row r="364" spans="1:13" x14ac:dyDescent="0.2">
      <c r="B364" s="15"/>
      <c r="I364" s="51"/>
    </row>
    <row r="365" spans="1:13" x14ac:dyDescent="0.2">
      <c r="B365" s="15"/>
      <c r="F365" s="51"/>
      <c r="H365" s="17"/>
      <c r="I365" s="51"/>
    </row>
    <row r="366" spans="1:13" x14ac:dyDescent="0.2">
      <c r="B366" s="15"/>
      <c r="I366" s="51"/>
    </row>
    <row r="367" spans="1:13" x14ac:dyDescent="0.2">
      <c r="B367" s="15"/>
      <c r="F367" s="51"/>
      <c r="I367" s="51"/>
    </row>
    <row r="368" spans="1:13" x14ac:dyDescent="0.2">
      <c r="I368" s="5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O1" sqref="O1:Y1048576"/>
    </sheetView>
  </sheetViews>
  <sheetFormatPr defaultRowHeight="12.75" x14ac:dyDescent="0.2"/>
  <cols>
    <col min="1" max="1" width="23.85546875" customWidth="1"/>
    <col min="2" max="3" width="5.7109375" style="1" customWidth="1"/>
    <col min="4" max="4" width="10.140625" bestFit="1" customWidth="1"/>
    <col min="5" max="5" width="13.85546875" style="1" customWidth="1"/>
  </cols>
  <sheetData>
    <row r="1" spans="1:6" x14ac:dyDescent="0.2">
      <c r="A1" t="s">
        <v>458</v>
      </c>
    </row>
    <row r="2" spans="1:6" x14ac:dyDescent="0.2">
      <c r="B2" s="1" t="s">
        <v>201</v>
      </c>
      <c r="C2" s="1" t="s">
        <v>202</v>
      </c>
      <c r="D2" t="s">
        <v>459</v>
      </c>
      <c r="F2" t="s">
        <v>267</v>
      </c>
    </row>
    <row r="3" spans="1:6" x14ac:dyDescent="0.2">
      <c r="A3" t="s">
        <v>463</v>
      </c>
      <c r="B3" s="1">
        <v>16</v>
      </c>
      <c r="C3" s="1">
        <v>22</v>
      </c>
      <c r="D3" s="64">
        <v>41515</v>
      </c>
      <c r="E3" s="1" t="s">
        <v>406</v>
      </c>
    </row>
    <row r="5" spans="1:6" x14ac:dyDescent="0.2">
      <c r="A5" t="s">
        <v>211</v>
      </c>
      <c r="B5" s="1">
        <v>16</v>
      </c>
      <c r="C5" s="1">
        <v>40</v>
      </c>
      <c r="D5" s="64">
        <v>41531</v>
      </c>
      <c r="E5" s="1" t="s">
        <v>461</v>
      </c>
    </row>
    <row r="7" spans="1:6" x14ac:dyDescent="0.2">
      <c r="A7" t="s">
        <v>464</v>
      </c>
      <c r="B7" s="1">
        <v>17</v>
      </c>
      <c r="C7" s="1">
        <v>12</v>
      </c>
      <c r="D7" s="64">
        <v>41508</v>
      </c>
      <c r="E7" s="1" t="s">
        <v>469</v>
      </c>
    </row>
    <row r="9" spans="1:6" x14ac:dyDescent="0.2">
      <c r="A9" t="s">
        <v>217</v>
      </c>
      <c r="B9" s="1">
        <v>17</v>
      </c>
      <c r="C9" s="1">
        <v>44</v>
      </c>
      <c r="D9" s="64">
        <v>41515</v>
      </c>
      <c r="E9" s="1" t="s">
        <v>406</v>
      </c>
    </row>
    <row r="11" spans="1:6" x14ac:dyDescent="0.2">
      <c r="A11" t="s">
        <v>348</v>
      </c>
      <c r="B11" s="1">
        <v>18</v>
      </c>
      <c r="C11" s="1">
        <v>30</v>
      </c>
      <c r="D11" s="64">
        <v>41508</v>
      </c>
      <c r="E11" s="1" t="s">
        <v>469</v>
      </c>
    </row>
    <row r="12" spans="1:6" x14ac:dyDescent="0.2">
      <c r="A12" t="s">
        <v>55</v>
      </c>
      <c r="B12" s="1">
        <v>18</v>
      </c>
      <c r="C12" s="1">
        <v>36</v>
      </c>
      <c r="D12" s="64">
        <v>41508</v>
      </c>
      <c r="E12" s="1" t="s">
        <v>469</v>
      </c>
    </row>
    <row r="13" spans="1:6" x14ac:dyDescent="0.2">
      <c r="A13" t="s">
        <v>470</v>
      </c>
      <c r="B13" s="1">
        <v>18</v>
      </c>
      <c r="C13" s="1">
        <v>40</v>
      </c>
      <c r="D13" s="64">
        <v>41508</v>
      </c>
      <c r="E13" s="1" t="s">
        <v>469</v>
      </c>
    </row>
    <row r="14" spans="1:6" x14ac:dyDescent="0.2">
      <c r="A14" t="s">
        <v>162</v>
      </c>
      <c r="B14" s="1">
        <v>18</v>
      </c>
      <c r="C14" s="1">
        <v>46</v>
      </c>
      <c r="D14" s="64">
        <v>41788</v>
      </c>
      <c r="E14" s="1" t="s">
        <v>469</v>
      </c>
    </row>
    <row r="15" spans="1:6" x14ac:dyDescent="0.2">
      <c r="A15" t="s">
        <v>19</v>
      </c>
      <c r="B15" s="1">
        <v>18</v>
      </c>
      <c r="C15" s="1">
        <v>49</v>
      </c>
      <c r="D15" s="64">
        <v>41788</v>
      </c>
      <c r="E15" s="1" t="s">
        <v>469</v>
      </c>
    </row>
    <row r="16" spans="1:6" x14ac:dyDescent="0.2">
      <c r="A16" t="s">
        <v>81</v>
      </c>
      <c r="B16" s="1">
        <v>18</v>
      </c>
      <c r="C16" s="1">
        <v>57</v>
      </c>
      <c r="D16" s="64">
        <v>41788</v>
      </c>
      <c r="E16" s="1" t="s">
        <v>469</v>
      </c>
    </row>
    <row r="18" spans="1:5" x14ac:dyDescent="0.2">
      <c r="A18" t="s">
        <v>21</v>
      </c>
      <c r="B18" s="1">
        <v>19</v>
      </c>
      <c r="C18" s="1">
        <v>4</v>
      </c>
      <c r="D18" s="64">
        <v>41728</v>
      </c>
      <c r="E18" s="1" t="s">
        <v>460</v>
      </c>
    </row>
    <row r="19" spans="1:5" x14ac:dyDescent="0.2">
      <c r="A19" t="s">
        <v>457</v>
      </c>
      <c r="B19" s="1">
        <v>19</v>
      </c>
      <c r="C19" s="1">
        <v>21</v>
      </c>
      <c r="D19" s="64">
        <v>41728</v>
      </c>
      <c r="E19" s="1" t="s">
        <v>460</v>
      </c>
    </row>
    <row r="21" spans="1:5" x14ac:dyDescent="0.2">
      <c r="A21" t="s">
        <v>377</v>
      </c>
      <c r="B21" s="1">
        <v>19</v>
      </c>
      <c r="C21" s="1">
        <v>34</v>
      </c>
      <c r="D21" s="64">
        <v>41515</v>
      </c>
      <c r="E21" s="1" t="s">
        <v>406</v>
      </c>
    </row>
    <row r="22" spans="1:5" x14ac:dyDescent="0.2">
      <c r="A22" t="s">
        <v>32</v>
      </c>
      <c r="B22" s="1">
        <v>19</v>
      </c>
      <c r="C22" s="1">
        <v>35</v>
      </c>
      <c r="D22" s="64">
        <v>41728</v>
      </c>
      <c r="E22" s="1" t="s">
        <v>460</v>
      </c>
    </row>
    <row r="23" spans="1:5" x14ac:dyDescent="0.2">
      <c r="A23" t="s">
        <v>465</v>
      </c>
      <c r="B23" s="1">
        <v>19</v>
      </c>
      <c r="C23" s="1">
        <v>36</v>
      </c>
      <c r="D23" s="64">
        <v>41515</v>
      </c>
      <c r="E23" s="1" t="s">
        <v>406</v>
      </c>
    </row>
    <row r="25" spans="1:5" x14ac:dyDescent="0.2">
      <c r="A25" t="s">
        <v>449</v>
      </c>
      <c r="B25" s="1">
        <v>20</v>
      </c>
      <c r="C25" s="1">
        <v>8</v>
      </c>
      <c r="D25" s="64">
        <v>41788</v>
      </c>
      <c r="E25" s="1" t="s">
        <v>469</v>
      </c>
    </row>
    <row r="26" spans="1:5" x14ac:dyDescent="0.2">
      <c r="A26" t="s">
        <v>389</v>
      </c>
      <c r="B26" s="1">
        <v>20</v>
      </c>
      <c r="C26" s="1">
        <v>9</v>
      </c>
      <c r="D26" s="64">
        <v>41515</v>
      </c>
      <c r="E26" s="1" t="s">
        <v>406</v>
      </c>
    </row>
    <row r="27" spans="1:5" x14ac:dyDescent="0.2">
      <c r="A27" t="s">
        <v>340</v>
      </c>
      <c r="B27" s="1">
        <v>20</v>
      </c>
      <c r="C27" s="1">
        <v>20</v>
      </c>
      <c r="D27" s="64">
        <v>41788</v>
      </c>
      <c r="E27" s="1" t="s">
        <v>469</v>
      </c>
    </row>
    <row r="29" spans="1:5" x14ac:dyDescent="0.2">
      <c r="A29" t="s">
        <v>471</v>
      </c>
      <c r="B29" s="1">
        <v>20</v>
      </c>
      <c r="C29" s="1">
        <v>35</v>
      </c>
      <c r="D29" s="64">
        <v>41788</v>
      </c>
      <c r="E29" s="1" t="s">
        <v>469</v>
      </c>
    </row>
    <row r="30" spans="1:5" x14ac:dyDescent="0.2">
      <c r="A30" t="s">
        <v>25</v>
      </c>
      <c r="B30" s="1">
        <v>20</v>
      </c>
      <c r="C30" s="1">
        <v>38</v>
      </c>
      <c r="D30" s="64">
        <v>41531</v>
      </c>
      <c r="E30" s="10" t="s">
        <v>477</v>
      </c>
    </row>
    <row r="31" spans="1:5" x14ac:dyDescent="0.2">
      <c r="A31" t="s">
        <v>408</v>
      </c>
      <c r="B31" s="1">
        <v>20</v>
      </c>
      <c r="C31" s="1">
        <v>42</v>
      </c>
      <c r="D31" s="64">
        <v>41788</v>
      </c>
      <c r="E31" s="1" t="s">
        <v>469</v>
      </c>
    </row>
    <row r="32" spans="1:5" x14ac:dyDescent="0.2">
      <c r="A32" t="s">
        <v>410</v>
      </c>
      <c r="B32" s="1">
        <v>20</v>
      </c>
      <c r="C32" s="1">
        <v>45</v>
      </c>
      <c r="D32" s="64">
        <v>41788</v>
      </c>
      <c r="E32" s="1" t="s">
        <v>469</v>
      </c>
    </row>
    <row r="33" spans="1:5" x14ac:dyDescent="0.2">
      <c r="A33" t="s">
        <v>466</v>
      </c>
      <c r="B33" s="1">
        <v>20</v>
      </c>
      <c r="C33" s="1">
        <v>48</v>
      </c>
      <c r="D33" s="64">
        <v>41515</v>
      </c>
      <c r="E33" s="1" t="s">
        <v>406</v>
      </c>
    </row>
    <row r="34" spans="1:5" x14ac:dyDescent="0.2">
      <c r="A34" t="s">
        <v>17</v>
      </c>
      <c r="B34" s="1">
        <v>20</v>
      </c>
      <c r="C34" s="1">
        <v>50</v>
      </c>
      <c r="D34" s="64">
        <v>41515</v>
      </c>
      <c r="E34" s="1" t="s">
        <v>406</v>
      </c>
    </row>
    <row r="35" spans="1:5" x14ac:dyDescent="0.2">
      <c r="A35" t="s">
        <v>356</v>
      </c>
      <c r="B35" s="1">
        <v>20</v>
      </c>
      <c r="C35" s="1">
        <v>58</v>
      </c>
      <c r="D35" s="64">
        <v>41788</v>
      </c>
      <c r="E35" s="1" t="s">
        <v>469</v>
      </c>
    </row>
    <row r="37" spans="1:5" x14ac:dyDescent="0.2">
      <c r="A37" s="65" t="s">
        <v>330</v>
      </c>
      <c r="B37" s="43">
        <v>21</v>
      </c>
      <c r="C37" s="43">
        <v>12</v>
      </c>
      <c r="D37" s="66">
        <v>41515</v>
      </c>
      <c r="E37" s="43" t="s">
        <v>406</v>
      </c>
    </row>
    <row r="38" spans="1:5" x14ac:dyDescent="0.2">
      <c r="A38" t="s">
        <v>452</v>
      </c>
      <c r="B38" s="1">
        <v>21</v>
      </c>
      <c r="C38" s="1">
        <v>12</v>
      </c>
      <c r="D38" s="64">
        <v>41788</v>
      </c>
      <c r="E38" s="1" t="s">
        <v>469</v>
      </c>
    </row>
    <row r="39" spans="1:5" x14ac:dyDescent="0.2">
      <c r="A39" t="s">
        <v>409</v>
      </c>
      <c r="B39" s="1">
        <v>21</v>
      </c>
      <c r="C39" s="1">
        <v>18</v>
      </c>
      <c r="D39" s="64">
        <v>41508</v>
      </c>
      <c r="E39" s="1" t="s">
        <v>469</v>
      </c>
    </row>
    <row r="40" spans="1:5" x14ac:dyDescent="0.2">
      <c r="A40" t="s">
        <v>59</v>
      </c>
      <c r="B40" s="1">
        <v>21</v>
      </c>
      <c r="C40" s="1">
        <v>23</v>
      </c>
      <c r="D40" s="64">
        <v>41508</v>
      </c>
      <c r="E40" s="1" t="s">
        <v>469</v>
      </c>
    </row>
    <row r="41" spans="1:5" x14ac:dyDescent="0.2">
      <c r="A41" t="s">
        <v>180</v>
      </c>
      <c r="B41" s="1">
        <v>21</v>
      </c>
      <c r="C41" s="1">
        <v>23</v>
      </c>
      <c r="D41" s="64">
        <v>41508</v>
      </c>
      <c r="E41" s="1" t="s">
        <v>469</v>
      </c>
    </row>
    <row r="42" spans="1:5" x14ac:dyDescent="0.2">
      <c r="A42" s="5" t="s">
        <v>472</v>
      </c>
      <c r="B42" s="1">
        <v>21</v>
      </c>
      <c r="C42" s="1">
        <v>27</v>
      </c>
      <c r="D42" s="64">
        <v>41788</v>
      </c>
      <c r="E42" s="1" t="s">
        <v>469</v>
      </c>
    </row>
    <row r="44" spans="1:5" x14ac:dyDescent="0.2">
      <c r="A44" s="65" t="s">
        <v>107</v>
      </c>
      <c r="B44" s="43">
        <v>21</v>
      </c>
      <c r="C44" s="43">
        <v>32</v>
      </c>
      <c r="D44" s="66">
        <v>41515</v>
      </c>
      <c r="E44" s="43" t="s">
        <v>406</v>
      </c>
    </row>
    <row r="45" spans="1:5" x14ac:dyDescent="0.2">
      <c r="A45" s="65" t="s">
        <v>407</v>
      </c>
      <c r="B45" s="43">
        <v>21</v>
      </c>
      <c r="C45" s="43">
        <v>44</v>
      </c>
      <c r="D45" s="66">
        <v>41508</v>
      </c>
      <c r="E45" s="43" t="s">
        <v>469</v>
      </c>
    </row>
    <row r="46" spans="1:5" x14ac:dyDescent="0.2">
      <c r="A46" s="5" t="s">
        <v>453</v>
      </c>
      <c r="B46" s="1">
        <v>21</v>
      </c>
      <c r="C46" s="1">
        <v>56</v>
      </c>
      <c r="D46" s="64">
        <v>41788</v>
      </c>
      <c r="E46" s="1" t="s">
        <v>469</v>
      </c>
    </row>
    <row r="48" spans="1:5" x14ac:dyDescent="0.2">
      <c r="A48" t="s">
        <v>28</v>
      </c>
      <c r="B48" s="1">
        <v>22</v>
      </c>
      <c r="C48" s="1">
        <v>4</v>
      </c>
      <c r="D48" s="64">
        <v>41728</v>
      </c>
      <c r="E48" s="1" t="s">
        <v>460</v>
      </c>
    </row>
    <row r="49" spans="1:5" x14ac:dyDescent="0.2">
      <c r="A49" t="s">
        <v>43</v>
      </c>
      <c r="B49" s="1">
        <v>22</v>
      </c>
      <c r="C49" s="1">
        <v>11</v>
      </c>
      <c r="D49" s="64">
        <v>41508</v>
      </c>
      <c r="E49" s="1" t="s">
        <v>469</v>
      </c>
    </row>
    <row r="51" spans="1:5" x14ac:dyDescent="0.2">
      <c r="A51" t="s">
        <v>51</v>
      </c>
      <c r="B51" s="1">
        <v>22</v>
      </c>
      <c r="C51" s="1">
        <v>37</v>
      </c>
      <c r="D51" s="64">
        <v>41508</v>
      </c>
      <c r="E51" s="1" t="s">
        <v>469</v>
      </c>
    </row>
    <row r="52" spans="1:5" x14ac:dyDescent="0.2">
      <c r="A52" t="s">
        <v>160</v>
      </c>
      <c r="B52" s="1">
        <v>22</v>
      </c>
      <c r="C52" s="1">
        <v>45</v>
      </c>
      <c r="D52" s="64">
        <v>41508</v>
      </c>
      <c r="E52" s="1" t="s">
        <v>469</v>
      </c>
    </row>
    <row r="53" spans="1:5" x14ac:dyDescent="0.2">
      <c r="A53" s="65" t="s">
        <v>474</v>
      </c>
      <c r="B53" s="43">
        <v>22</v>
      </c>
      <c r="C53" s="43">
        <v>50</v>
      </c>
      <c r="D53" s="65"/>
      <c r="E53" s="43"/>
    </row>
    <row r="54" spans="1:5" x14ac:dyDescent="0.2">
      <c r="A54" t="s">
        <v>376</v>
      </c>
      <c r="B54" s="1">
        <v>22</v>
      </c>
      <c r="C54" s="1">
        <v>51</v>
      </c>
      <c r="D54" s="64">
        <v>41788</v>
      </c>
      <c r="E54" s="1" t="s">
        <v>469</v>
      </c>
    </row>
    <row r="56" spans="1:5" x14ac:dyDescent="0.2">
      <c r="A56" t="s">
        <v>399</v>
      </c>
      <c r="B56" s="1">
        <v>23</v>
      </c>
      <c r="C56" s="1">
        <v>3</v>
      </c>
      <c r="D56" s="64">
        <v>41515</v>
      </c>
      <c r="E56" s="1" t="s">
        <v>406</v>
      </c>
    </row>
    <row r="57" spans="1:5" x14ac:dyDescent="0.2">
      <c r="A57" s="65" t="s">
        <v>400</v>
      </c>
      <c r="B57" s="43">
        <v>23</v>
      </c>
      <c r="C57" s="43">
        <v>6</v>
      </c>
      <c r="D57" s="66">
        <v>41508</v>
      </c>
      <c r="E57" s="43" t="s">
        <v>469</v>
      </c>
    </row>
    <row r="58" spans="1:5" x14ac:dyDescent="0.2">
      <c r="D58" s="64"/>
    </row>
    <row r="59" spans="1:5" x14ac:dyDescent="0.2">
      <c r="A59" t="s">
        <v>227</v>
      </c>
      <c r="B59" s="1">
        <v>23</v>
      </c>
      <c r="C59" s="1">
        <v>40</v>
      </c>
      <c r="D59" s="64">
        <v>41508</v>
      </c>
      <c r="E59" s="1" t="s">
        <v>469</v>
      </c>
    </row>
    <row r="61" spans="1:5" x14ac:dyDescent="0.2">
      <c r="A61" t="s">
        <v>467</v>
      </c>
      <c r="B61" s="1">
        <v>24</v>
      </c>
      <c r="C61" s="1">
        <v>21</v>
      </c>
      <c r="D61" s="64">
        <v>41515</v>
      </c>
      <c r="E61" s="1" t="s">
        <v>406</v>
      </c>
    </row>
    <row r="63" spans="1:5" x14ac:dyDescent="0.2">
      <c r="A63" s="65" t="s">
        <v>468</v>
      </c>
      <c r="B63" s="43">
        <v>24</v>
      </c>
      <c r="C63" s="43">
        <v>39</v>
      </c>
      <c r="D63" s="66">
        <v>41515</v>
      </c>
      <c r="E63" s="43" t="s">
        <v>406</v>
      </c>
    </row>
    <row r="64" spans="1:5" x14ac:dyDescent="0.2">
      <c r="A64" s="65" t="s">
        <v>360</v>
      </c>
      <c r="B64" s="43">
        <v>24</v>
      </c>
      <c r="C64" s="43">
        <v>42</v>
      </c>
      <c r="D64" s="66">
        <v>41508</v>
      </c>
      <c r="E64" s="43" t="s">
        <v>469</v>
      </c>
    </row>
    <row r="65" spans="1:5" x14ac:dyDescent="0.2">
      <c r="A65" s="65" t="s">
        <v>438</v>
      </c>
      <c r="B65" s="43">
        <v>24</v>
      </c>
      <c r="C65" s="43">
        <v>44</v>
      </c>
      <c r="D65" s="66">
        <v>41788</v>
      </c>
      <c r="E65" s="43" t="s">
        <v>469</v>
      </c>
    </row>
    <row r="66" spans="1:5" x14ac:dyDescent="0.2">
      <c r="A66" s="65" t="s">
        <v>476</v>
      </c>
      <c r="B66" s="43">
        <v>24</v>
      </c>
      <c r="C66" s="43">
        <v>45</v>
      </c>
      <c r="D66" s="66">
        <v>41788</v>
      </c>
      <c r="E66" s="43" t="s">
        <v>469</v>
      </c>
    </row>
    <row r="67" spans="1:5" x14ac:dyDescent="0.2">
      <c r="A67" s="65" t="s">
        <v>456</v>
      </c>
      <c r="B67" s="43">
        <v>24</v>
      </c>
      <c r="C67" s="43">
        <v>50</v>
      </c>
      <c r="D67" s="66">
        <v>41788</v>
      </c>
      <c r="E67" s="43" t="s">
        <v>469</v>
      </c>
    </row>
    <row r="68" spans="1:5" x14ac:dyDescent="0.2">
      <c r="A68" t="s">
        <v>44</v>
      </c>
      <c r="B68" s="1">
        <v>24</v>
      </c>
      <c r="C68" s="1">
        <v>51</v>
      </c>
      <c r="D68" s="64">
        <v>41508</v>
      </c>
      <c r="E68" s="1" t="s">
        <v>469</v>
      </c>
    </row>
    <row r="70" spans="1:5" x14ac:dyDescent="0.2">
      <c r="A70" s="5" t="s">
        <v>41</v>
      </c>
      <c r="B70" s="1">
        <v>25</v>
      </c>
      <c r="C70" s="1">
        <v>1</v>
      </c>
      <c r="D70" s="64">
        <v>41788</v>
      </c>
      <c r="E70" s="1" t="s">
        <v>469</v>
      </c>
    </row>
    <row r="71" spans="1:5" x14ac:dyDescent="0.2">
      <c r="A71" s="5" t="s">
        <v>395</v>
      </c>
      <c r="B71" s="10">
        <v>25</v>
      </c>
      <c r="C71" s="10">
        <v>3</v>
      </c>
      <c r="D71" s="64">
        <v>41788</v>
      </c>
      <c r="E71" s="1" t="s">
        <v>469</v>
      </c>
    </row>
    <row r="72" spans="1:5" x14ac:dyDescent="0.2">
      <c r="A72" s="5" t="s">
        <v>375</v>
      </c>
      <c r="B72" s="1">
        <v>25</v>
      </c>
      <c r="C72" s="1">
        <v>18</v>
      </c>
      <c r="D72" s="64">
        <v>41788</v>
      </c>
      <c r="E72" s="1" t="s">
        <v>469</v>
      </c>
    </row>
    <row r="73" spans="1:5" x14ac:dyDescent="0.2">
      <c r="A73" s="65" t="s">
        <v>335</v>
      </c>
      <c r="B73" s="43">
        <v>25</v>
      </c>
      <c r="C73" s="43">
        <v>22</v>
      </c>
      <c r="D73" s="66">
        <v>41515</v>
      </c>
      <c r="E73" s="43" t="s">
        <v>406</v>
      </c>
    </row>
    <row r="75" spans="1:5" x14ac:dyDescent="0.2">
      <c r="A75" s="65" t="s">
        <v>475</v>
      </c>
      <c r="B75" s="43">
        <v>25</v>
      </c>
      <c r="C75" s="43">
        <v>39</v>
      </c>
      <c r="D75" s="66">
        <v>41788</v>
      </c>
      <c r="E75" s="43" t="s">
        <v>469</v>
      </c>
    </row>
    <row r="76" spans="1:5" x14ac:dyDescent="0.2">
      <c r="A76" s="65" t="s">
        <v>401</v>
      </c>
      <c r="B76" s="43">
        <v>25</v>
      </c>
      <c r="C76" s="43">
        <v>48</v>
      </c>
      <c r="D76" s="66">
        <v>41508</v>
      </c>
      <c r="E76" s="43" t="s">
        <v>469</v>
      </c>
    </row>
    <row r="78" spans="1:5" x14ac:dyDescent="0.2">
      <c r="A78" s="5" t="s">
        <v>450</v>
      </c>
      <c r="B78" s="1">
        <v>26</v>
      </c>
      <c r="C78" s="1">
        <v>9</v>
      </c>
      <c r="D78" s="64">
        <v>41788</v>
      </c>
      <c r="E78" s="1" t="s">
        <v>469</v>
      </c>
    </row>
    <row r="79" spans="1:5" x14ac:dyDescent="0.2">
      <c r="A79" s="65" t="s">
        <v>359</v>
      </c>
      <c r="B79" s="43">
        <v>26</v>
      </c>
      <c r="C79" s="43">
        <v>16</v>
      </c>
      <c r="D79" s="66">
        <v>41515</v>
      </c>
      <c r="E79" s="43" t="s">
        <v>406</v>
      </c>
    </row>
    <row r="80" spans="1:5" x14ac:dyDescent="0.2">
      <c r="A80" s="5" t="s">
        <v>473</v>
      </c>
      <c r="B80" s="1">
        <v>26</v>
      </c>
      <c r="C80" s="1">
        <v>21</v>
      </c>
      <c r="D80" s="64">
        <v>41788</v>
      </c>
      <c r="E80" s="1" t="s">
        <v>469</v>
      </c>
    </row>
    <row r="81" spans="1:5" x14ac:dyDescent="0.2">
      <c r="A81" s="5" t="s">
        <v>445</v>
      </c>
      <c r="B81" s="1">
        <v>26</v>
      </c>
      <c r="C81" s="1">
        <v>28</v>
      </c>
      <c r="D81" s="64">
        <v>41788</v>
      </c>
      <c r="E81" s="1" t="s">
        <v>469</v>
      </c>
    </row>
    <row r="83" spans="1:5" x14ac:dyDescent="0.2">
      <c r="A83" s="65" t="s">
        <v>96</v>
      </c>
      <c r="B83" s="43">
        <v>26</v>
      </c>
      <c r="C83" s="43">
        <v>38</v>
      </c>
      <c r="D83" s="66">
        <v>41788</v>
      </c>
      <c r="E83" s="43" t="s">
        <v>469</v>
      </c>
    </row>
    <row r="84" spans="1:5" x14ac:dyDescent="0.2">
      <c r="A84" s="5" t="s">
        <v>18</v>
      </c>
      <c r="B84" s="1">
        <v>26</v>
      </c>
      <c r="C84" s="1">
        <v>39</v>
      </c>
      <c r="D84" s="64">
        <v>41788</v>
      </c>
      <c r="E84" s="1" t="s">
        <v>469</v>
      </c>
    </row>
    <row r="85" spans="1:5" x14ac:dyDescent="0.2">
      <c r="A85" s="65" t="s">
        <v>121</v>
      </c>
      <c r="B85" s="43">
        <v>26</v>
      </c>
      <c r="C85" s="43">
        <v>51</v>
      </c>
      <c r="D85" s="66">
        <v>41788</v>
      </c>
      <c r="E85" s="43" t="s">
        <v>469</v>
      </c>
    </row>
    <row r="87" spans="1:5" x14ac:dyDescent="0.2">
      <c r="A87" s="65" t="s">
        <v>331</v>
      </c>
      <c r="B87" s="43">
        <v>27</v>
      </c>
      <c r="C87" s="43">
        <v>2</v>
      </c>
      <c r="D87" s="66">
        <v>41508</v>
      </c>
      <c r="E87" s="43" t="s">
        <v>469</v>
      </c>
    </row>
    <row r="88" spans="1:5" x14ac:dyDescent="0.2">
      <c r="A88" s="65" t="s">
        <v>112</v>
      </c>
      <c r="B88" s="43">
        <v>27</v>
      </c>
      <c r="C88" s="43">
        <v>18</v>
      </c>
      <c r="D88" s="66">
        <v>41508</v>
      </c>
      <c r="E88" s="43" t="s">
        <v>469</v>
      </c>
    </row>
    <row r="89" spans="1:5" x14ac:dyDescent="0.2">
      <c r="A89" t="s">
        <v>64</v>
      </c>
      <c r="B89" s="1">
        <v>27</v>
      </c>
      <c r="C89" s="1">
        <v>28</v>
      </c>
      <c r="D89" s="64">
        <v>41508</v>
      </c>
      <c r="E89" s="1" t="s">
        <v>469</v>
      </c>
    </row>
    <row r="91" spans="1:5" x14ac:dyDescent="0.2">
      <c r="A91" s="65" t="s">
        <v>454</v>
      </c>
      <c r="B91" s="43">
        <v>27</v>
      </c>
      <c r="C91" s="43">
        <v>55</v>
      </c>
      <c r="D91" s="66">
        <v>41788</v>
      </c>
      <c r="E91" s="43" t="s">
        <v>469</v>
      </c>
    </row>
    <row r="93" spans="1:5" x14ac:dyDescent="0.2">
      <c r="A93" s="65" t="s">
        <v>99</v>
      </c>
      <c r="B93" s="43">
        <v>28</v>
      </c>
      <c r="C93" s="43">
        <v>2</v>
      </c>
      <c r="D93" s="66">
        <v>41788</v>
      </c>
      <c r="E93" s="43" t="s">
        <v>469</v>
      </c>
    </row>
    <row r="95" spans="1:5" x14ac:dyDescent="0.2">
      <c r="A95" s="65" t="s">
        <v>357</v>
      </c>
      <c r="B95" s="43">
        <v>30</v>
      </c>
      <c r="C95" s="43">
        <v>1</v>
      </c>
      <c r="D95" s="66">
        <v>41508</v>
      </c>
      <c r="E95" s="43" t="s">
        <v>469</v>
      </c>
    </row>
    <row r="96" spans="1:5" x14ac:dyDescent="0.2">
      <c r="A96" s="65" t="s">
        <v>98</v>
      </c>
      <c r="B96" s="43">
        <v>30</v>
      </c>
      <c r="C96" s="43">
        <v>20</v>
      </c>
      <c r="D96" s="66">
        <v>41508</v>
      </c>
      <c r="E96" s="43" t="s">
        <v>469</v>
      </c>
    </row>
    <row r="98" spans="1:5" x14ac:dyDescent="0.2">
      <c r="A98" s="65" t="s">
        <v>402</v>
      </c>
      <c r="B98" s="43">
        <v>31</v>
      </c>
      <c r="C98" s="43">
        <v>14</v>
      </c>
      <c r="D98" s="66">
        <v>41788</v>
      </c>
      <c r="E98" s="43" t="s">
        <v>469</v>
      </c>
    </row>
    <row r="100" spans="1:5" x14ac:dyDescent="0.2">
      <c r="A100" s="65" t="s">
        <v>455</v>
      </c>
      <c r="B100" s="43">
        <v>31</v>
      </c>
      <c r="C100" s="43">
        <v>32</v>
      </c>
      <c r="D100" s="66">
        <v>41508</v>
      </c>
      <c r="E100" s="43" t="s">
        <v>469</v>
      </c>
    </row>
    <row r="102" spans="1:5" x14ac:dyDescent="0.2">
      <c r="A102" t="s">
        <v>24</v>
      </c>
      <c r="B102" s="1">
        <v>32</v>
      </c>
      <c r="C102" s="1">
        <v>15</v>
      </c>
      <c r="D102" s="64">
        <v>41508</v>
      </c>
      <c r="E102" s="1" t="s">
        <v>469</v>
      </c>
    </row>
    <row r="104" spans="1:5" x14ac:dyDescent="0.2">
      <c r="A104" s="65" t="s">
        <v>104</v>
      </c>
      <c r="B104" s="43">
        <v>32</v>
      </c>
      <c r="C104" s="43">
        <v>36</v>
      </c>
      <c r="D104" s="66">
        <v>41508</v>
      </c>
      <c r="E104" s="43" t="s">
        <v>469</v>
      </c>
    </row>
    <row r="105" spans="1:5" x14ac:dyDescent="0.2">
      <c r="A105" s="65" t="s">
        <v>442</v>
      </c>
      <c r="B105" s="43">
        <v>32</v>
      </c>
      <c r="C105" s="43">
        <v>43</v>
      </c>
      <c r="D105" s="66">
        <v>41788</v>
      </c>
      <c r="E105" s="43" t="s">
        <v>469</v>
      </c>
    </row>
    <row r="106" spans="1:5" x14ac:dyDescent="0.2">
      <c r="A106" s="65" t="s">
        <v>416</v>
      </c>
      <c r="B106" s="43">
        <v>32</v>
      </c>
      <c r="C106" s="43">
        <v>49</v>
      </c>
      <c r="D106" s="66">
        <v>41788</v>
      </c>
      <c r="E106" s="43" t="s">
        <v>469</v>
      </c>
    </row>
    <row r="108" spans="1:5" x14ac:dyDescent="0.2">
      <c r="A108" s="65" t="s">
        <v>462</v>
      </c>
      <c r="B108" s="43">
        <v>33</v>
      </c>
      <c r="C108" s="43">
        <v>25</v>
      </c>
      <c r="D108" s="66">
        <v>41531</v>
      </c>
      <c r="E108" s="43" t="s">
        <v>461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workbookViewId="0">
      <selection activeCell="A83" sqref="A83"/>
    </sheetView>
  </sheetViews>
  <sheetFormatPr defaultRowHeight="12.75" x14ac:dyDescent="0.2"/>
  <cols>
    <col min="1" max="1" width="23.85546875" customWidth="1"/>
    <col min="2" max="3" width="5.7109375" style="1" customWidth="1"/>
    <col min="4" max="4" width="10.140625" bestFit="1" customWidth="1"/>
    <col min="5" max="5" width="13.85546875" style="1" customWidth="1"/>
    <col min="7" max="7" width="22.5703125" customWidth="1"/>
    <col min="8" max="8" width="5.85546875" customWidth="1"/>
    <col min="9" max="9" width="4.7109375" customWidth="1"/>
    <col min="10" max="10" width="10.5703125" style="1" customWidth="1"/>
    <col min="11" max="11" width="15.5703125" style="1" customWidth="1"/>
    <col min="18" max="18" width="23.85546875" customWidth="1"/>
    <col min="19" max="20" width="5.7109375" style="1" customWidth="1"/>
    <col min="21" max="21" width="10.140625" bestFit="1" customWidth="1"/>
    <col min="22" max="22" width="13.85546875" style="1" customWidth="1"/>
    <col min="24" max="24" width="22.5703125" customWidth="1"/>
    <col min="25" max="25" width="5.85546875" customWidth="1"/>
    <col min="26" max="26" width="4.7109375" customWidth="1"/>
    <col min="27" max="27" width="14.42578125" customWidth="1"/>
    <col min="28" max="28" width="15.5703125" style="1" customWidth="1"/>
  </cols>
  <sheetData>
    <row r="1" spans="1:28" x14ac:dyDescent="0.2">
      <c r="A1" t="s">
        <v>458</v>
      </c>
      <c r="G1" t="s">
        <v>399</v>
      </c>
      <c r="H1" s="1">
        <v>23</v>
      </c>
      <c r="I1" s="1">
        <v>3</v>
      </c>
      <c r="R1" t="s">
        <v>458</v>
      </c>
      <c r="Y1" s="1"/>
      <c r="Z1" s="1"/>
      <c r="AA1" s="64"/>
    </row>
    <row r="2" spans="1:28" x14ac:dyDescent="0.2">
      <c r="B2" s="1" t="s">
        <v>201</v>
      </c>
      <c r="C2" s="1" t="s">
        <v>202</v>
      </c>
      <c r="D2" t="s">
        <v>459</v>
      </c>
      <c r="G2" s="65" t="s">
        <v>509</v>
      </c>
      <c r="H2" s="1">
        <v>23</v>
      </c>
      <c r="I2" s="1">
        <v>13</v>
      </c>
      <c r="J2" s="68">
        <v>42145</v>
      </c>
      <c r="K2" s="43"/>
      <c r="S2" s="1" t="s">
        <v>201</v>
      </c>
      <c r="T2" s="1" t="s">
        <v>202</v>
      </c>
      <c r="U2" t="s">
        <v>459</v>
      </c>
      <c r="X2" s="65"/>
      <c r="Y2" s="43"/>
      <c r="Z2" s="43"/>
      <c r="AA2" s="66"/>
      <c r="AB2" s="43"/>
    </row>
    <row r="3" spans="1:28" x14ac:dyDescent="0.2">
      <c r="R3" t="s">
        <v>463</v>
      </c>
      <c r="S3" s="1">
        <v>16</v>
      </c>
      <c r="T3" s="1">
        <v>22</v>
      </c>
      <c r="U3" s="64">
        <v>41515</v>
      </c>
      <c r="V3" s="1" t="s">
        <v>406</v>
      </c>
      <c r="X3" t="s">
        <v>399</v>
      </c>
      <c r="Y3" s="1">
        <v>23</v>
      </c>
      <c r="Z3" s="1">
        <v>3</v>
      </c>
      <c r="AA3" s="64">
        <v>41515</v>
      </c>
      <c r="AB3" s="1" t="s">
        <v>406</v>
      </c>
    </row>
    <row r="4" spans="1:28" x14ac:dyDescent="0.2">
      <c r="A4" t="s">
        <v>211</v>
      </c>
      <c r="B4" s="1">
        <v>16</v>
      </c>
      <c r="C4" s="1">
        <v>26</v>
      </c>
      <c r="D4" s="64">
        <v>42200</v>
      </c>
      <c r="G4" t="s">
        <v>227</v>
      </c>
      <c r="H4" s="1">
        <v>23</v>
      </c>
      <c r="I4" s="1">
        <v>40</v>
      </c>
      <c r="J4" s="68"/>
      <c r="K4" s="43"/>
      <c r="X4" s="65" t="s">
        <v>400</v>
      </c>
      <c r="Y4" s="43">
        <v>23</v>
      </c>
      <c r="Z4" s="43">
        <v>6</v>
      </c>
      <c r="AA4" s="66">
        <v>41508</v>
      </c>
      <c r="AB4" s="43" t="s">
        <v>469</v>
      </c>
    </row>
    <row r="5" spans="1:28" x14ac:dyDescent="0.2">
      <c r="G5" s="65" t="s">
        <v>386</v>
      </c>
      <c r="H5" s="43">
        <v>23</v>
      </c>
      <c r="I5" s="43">
        <v>49</v>
      </c>
      <c r="J5" s="69">
        <v>42145</v>
      </c>
      <c r="R5" t="s">
        <v>80</v>
      </c>
      <c r="S5" s="1">
        <v>16</v>
      </c>
      <c r="T5" s="1">
        <v>33</v>
      </c>
      <c r="U5" s="64">
        <v>41692</v>
      </c>
      <c r="V5" s="1" t="s">
        <v>504</v>
      </c>
      <c r="X5" s="5" t="s">
        <v>395</v>
      </c>
      <c r="Y5" s="10">
        <v>23</v>
      </c>
      <c r="Z5" s="10">
        <v>21</v>
      </c>
      <c r="AA5" s="64">
        <v>41713</v>
      </c>
      <c r="AB5" s="1" t="s">
        <v>504</v>
      </c>
    </row>
    <row r="6" spans="1:28" x14ac:dyDescent="0.2">
      <c r="A6" t="s">
        <v>80</v>
      </c>
      <c r="B6" s="1">
        <v>16</v>
      </c>
      <c r="C6" s="1">
        <v>58</v>
      </c>
      <c r="D6" s="64"/>
      <c r="G6" t="s">
        <v>43</v>
      </c>
      <c r="H6" s="1">
        <v>23</v>
      </c>
      <c r="I6" s="1">
        <v>51</v>
      </c>
      <c r="J6" s="64">
        <v>41872</v>
      </c>
      <c r="R6" t="s">
        <v>211</v>
      </c>
      <c r="S6" s="1">
        <v>16</v>
      </c>
      <c r="T6" s="1">
        <v>40</v>
      </c>
      <c r="U6" s="64">
        <v>41531</v>
      </c>
      <c r="V6" s="1" t="s">
        <v>461</v>
      </c>
      <c r="Y6" s="1"/>
      <c r="Z6" s="1"/>
    </row>
    <row r="7" spans="1:28" x14ac:dyDescent="0.2">
      <c r="G7" s="65" t="s">
        <v>444</v>
      </c>
      <c r="H7" s="43">
        <v>23</v>
      </c>
      <c r="I7" s="43">
        <v>52</v>
      </c>
      <c r="J7" s="69">
        <v>41872</v>
      </c>
      <c r="X7" t="s">
        <v>227</v>
      </c>
      <c r="Y7" s="1">
        <v>23</v>
      </c>
      <c r="Z7" s="1">
        <v>40</v>
      </c>
      <c r="AA7" s="64">
        <v>41508</v>
      </c>
      <c r="AB7" s="1" t="s">
        <v>469</v>
      </c>
    </row>
    <row r="8" spans="1:28" x14ac:dyDescent="0.2">
      <c r="A8" t="s">
        <v>19</v>
      </c>
      <c r="B8" s="1">
        <v>17</v>
      </c>
      <c r="C8" s="1">
        <v>49</v>
      </c>
      <c r="D8" s="64">
        <v>42145</v>
      </c>
      <c r="G8" s="65" t="s">
        <v>438</v>
      </c>
      <c r="H8" s="43">
        <v>23</v>
      </c>
      <c r="I8" s="43">
        <v>54</v>
      </c>
      <c r="J8" s="69">
        <v>41872</v>
      </c>
      <c r="K8" s="43"/>
      <c r="R8" t="s">
        <v>464</v>
      </c>
      <c r="S8" s="1">
        <v>17</v>
      </c>
      <c r="T8" s="1">
        <v>12</v>
      </c>
      <c r="U8" s="64">
        <v>41508</v>
      </c>
      <c r="V8" s="1" t="s">
        <v>469</v>
      </c>
      <c r="X8" s="65" t="s">
        <v>476</v>
      </c>
      <c r="Y8" s="43">
        <v>23</v>
      </c>
      <c r="Z8" s="43">
        <v>52</v>
      </c>
      <c r="AA8" s="66">
        <v>41797</v>
      </c>
      <c r="AB8" s="43" t="s">
        <v>504</v>
      </c>
    </row>
    <row r="9" spans="1:28" x14ac:dyDescent="0.2">
      <c r="A9" t="s">
        <v>39</v>
      </c>
      <c r="B9" s="1">
        <v>17</v>
      </c>
      <c r="C9" s="1">
        <v>58</v>
      </c>
      <c r="D9" s="64">
        <v>41888</v>
      </c>
      <c r="G9" s="5" t="s">
        <v>85</v>
      </c>
      <c r="H9" s="1">
        <v>23</v>
      </c>
      <c r="I9" s="1">
        <v>58</v>
      </c>
      <c r="Y9" s="1"/>
      <c r="Z9" s="1"/>
    </row>
    <row r="10" spans="1:28" x14ac:dyDescent="0.2">
      <c r="R10" t="s">
        <v>39</v>
      </c>
      <c r="S10" s="1">
        <v>17</v>
      </c>
      <c r="T10" s="1">
        <v>52</v>
      </c>
      <c r="U10" s="64">
        <v>41734</v>
      </c>
      <c r="V10" s="1" t="s">
        <v>504</v>
      </c>
      <c r="X10" t="s">
        <v>467</v>
      </c>
      <c r="Y10" s="1">
        <v>24</v>
      </c>
      <c r="Z10" s="1">
        <v>21</v>
      </c>
      <c r="AA10" s="64">
        <v>41515</v>
      </c>
      <c r="AB10" s="1" t="s">
        <v>406</v>
      </c>
    </row>
    <row r="11" spans="1:28" x14ac:dyDescent="0.2">
      <c r="A11" s="5" t="s">
        <v>338</v>
      </c>
      <c r="B11" s="1">
        <v>18</v>
      </c>
      <c r="C11" s="1">
        <v>2</v>
      </c>
      <c r="D11" s="64">
        <v>41888</v>
      </c>
      <c r="G11" s="5" t="s">
        <v>41</v>
      </c>
      <c r="H11" s="1">
        <v>24</v>
      </c>
      <c r="I11" s="1">
        <v>11</v>
      </c>
      <c r="J11" s="68">
        <v>42145</v>
      </c>
      <c r="K11" s="10"/>
      <c r="X11" s="5" t="s">
        <v>85</v>
      </c>
      <c r="Y11" s="1">
        <v>24</v>
      </c>
      <c r="Z11" s="1">
        <v>28</v>
      </c>
      <c r="AA11" s="64">
        <v>41762</v>
      </c>
      <c r="AB11" s="10" t="s">
        <v>504</v>
      </c>
    </row>
    <row r="12" spans="1:28" x14ac:dyDescent="0.2">
      <c r="A12" t="s">
        <v>463</v>
      </c>
      <c r="B12" s="1">
        <v>18</v>
      </c>
      <c r="C12" s="1">
        <v>14</v>
      </c>
      <c r="D12" s="64">
        <v>41872</v>
      </c>
      <c r="G12" t="s">
        <v>467</v>
      </c>
      <c r="H12" s="1">
        <v>24</v>
      </c>
      <c r="I12" s="1">
        <v>16</v>
      </c>
      <c r="R12" t="s">
        <v>348</v>
      </c>
      <c r="S12" s="1">
        <v>18</v>
      </c>
      <c r="T12" s="1">
        <v>16</v>
      </c>
      <c r="U12" s="64">
        <v>41870</v>
      </c>
      <c r="V12" s="1" t="s">
        <v>505</v>
      </c>
      <c r="Y12" s="1"/>
      <c r="Z12" s="1"/>
    </row>
    <row r="13" spans="1:28" x14ac:dyDescent="0.2">
      <c r="A13" t="s">
        <v>464</v>
      </c>
      <c r="B13" s="1">
        <v>18</v>
      </c>
      <c r="C13" s="1">
        <v>16</v>
      </c>
      <c r="D13" s="64">
        <v>41872</v>
      </c>
      <c r="G13" s="65" t="s">
        <v>487</v>
      </c>
      <c r="H13" s="43">
        <v>24</v>
      </c>
      <c r="I13" s="43">
        <v>23</v>
      </c>
      <c r="J13" s="69">
        <v>42145</v>
      </c>
      <c r="K13" s="43"/>
      <c r="R13" t="s">
        <v>55</v>
      </c>
      <c r="S13" s="1">
        <v>18</v>
      </c>
      <c r="T13" s="1">
        <v>36</v>
      </c>
      <c r="U13" s="64">
        <v>41508</v>
      </c>
      <c r="V13" s="1" t="s">
        <v>469</v>
      </c>
      <c r="X13" s="65" t="s">
        <v>438</v>
      </c>
      <c r="Y13" s="43">
        <v>24</v>
      </c>
      <c r="Z13" s="43">
        <v>32</v>
      </c>
      <c r="AA13" s="66">
        <v>41706</v>
      </c>
      <c r="AB13" s="43" t="s">
        <v>504</v>
      </c>
    </row>
    <row r="14" spans="1:28" x14ac:dyDescent="0.2">
      <c r="A14" t="s">
        <v>348</v>
      </c>
      <c r="B14" s="1">
        <v>18</v>
      </c>
      <c r="C14" s="1">
        <v>18</v>
      </c>
      <c r="D14" s="64">
        <v>41879</v>
      </c>
      <c r="R14" t="s">
        <v>470</v>
      </c>
      <c r="S14" s="1">
        <v>18</v>
      </c>
      <c r="T14" s="1">
        <v>40</v>
      </c>
      <c r="U14" s="64">
        <v>41508</v>
      </c>
      <c r="V14" s="1" t="s">
        <v>469</v>
      </c>
      <c r="Y14" s="1"/>
      <c r="Z14" s="1"/>
    </row>
    <row r="15" spans="1:28" x14ac:dyDescent="0.2">
      <c r="G15" t="s">
        <v>160</v>
      </c>
      <c r="H15" s="1">
        <v>24</v>
      </c>
      <c r="I15" s="1">
        <v>31</v>
      </c>
      <c r="K15" s="43"/>
      <c r="U15" s="64"/>
      <c r="X15" s="65" t="s">
        <v>468</v>
      </c>
      <c r="Y15" s="43">
        <v>24</v>
      </c>
      <c r="Z15" s="43">
        <v>39</v>
      </c>
      <c r="AA15" s="66">
        <v>41515</v>
      </c>
      <c r="AB15" s="43" t="s">
        <v>406</v>
      </c>
    </row>
    <row r="16" spans="1:28" x14ac:dyDescent="0.2">
      <c r="A16" t="s">
        <v>81</v>
      </c>
      <c r="B16" s="1">
        <v>18</v>
      </c>
      <c r="C16" s="1">
        <v>42</v>
      </c>
      <c r="D16" s="64"/>
      <c r="G16" s="65" t="s">
        <v>476</v>
      </c>
      <c r="H16" s="43">
        <v>24</v>
      </c>
      <c r="I16" s="43">
        <v>39</v>
      </c>
      <c r="K16" s="43"/>
      <c r="R16" t="s">
        <v>377</v>
      </c>
      <c r="S16" s="1">
        <v>18</v>
      </c>
      <c r="T16" s="1">
        <v>44</v>
      </c>
      <c r="U16" s="64">
        <v>41839</v>
      </c>
      <c r="V16" s="1" t="s">
        <v>504</v>
      </c>
      <c r="X16" s="65" t="s">
        <v>360</v>
      </c>
      <c r="Y16" s="43">
        <v>24</v>
      </c>
      <c r="Z16" s="43">
        <v>42</v>
      </c>
      <c r="AA16" s="66">
        <v>41508</v>
      </c>
      <c r="AB16" s="43" t="s">
        <v>469</v>
      </c>
    </row>
    <row r="17" spans="1:28" x14ac:dyDescent="0.2">
      <c r="A17" s="5" t="s">
        <v>489</v>
      </c>
      <c r="B17" s="1">
        <v>18</v>
      </c>
      <c r="C17" s="1">
        <v>44</v>
      </c>
      <c r="D17" s="64">
        <v>42145</v>
      </c>
      <c r="G17" s="5" t="s">
        <v>508</v>
      </c>
      <c r="H17" s="1">
        <v>24</v>
      </c>
      <c r="I17" s="1">
        <v>39</v>
      </c>
      <c r="J17" s="68">
        <v>41879</v>
      </c>
      <c r="K17" s="43"/>
      <c r="R17" t="s">
        <v>162</v>
      </c>
      <c r="S17" s="1">
        <v>18</v>
      </c>
      <c r="T17" s="1">
        <v>46</v>
      </c>
      <c r="U17" s="64">
        <v>41788</v>
      </c>
      <c r="V17" s="1" t="s">
        <v>469</v>
      </c>
      <c r="X17" s="65" t="s">
        <v>456</v>
      </c>
      <c r="Y17" s="43">
        <v>24</v>
      </c>
      <c r="Z17" s="43">
        <v>50</v>
      </c>
      <c r="AA17" s="66">
        <v>41788</v>
      </c>
      <c r="AB17" s="43" t="s">
        <v>469</v>
      </c>
    </row>
    <row r="18" spans="1:28" x14ac:dyDescent="0.2">
      <c r="A18" t="s">
        <v>377</v>
      </c>
      <c r="B18" s="1">
        <v>18</v>
      </c>
      <c r="C18" s="1">
        <v>44</v>
      </c>
      <c r="G18" s="65" t="s">
        <v>468</v>
      </c>
      <c r="H18" s="43">
        <v>24</v>
      </c>
      <c r="I18" s="43">
        <v>39</v>
      </c>
      <c r="R18" t="s">
        <v>19</v>
      </c>
      <c r="S18" s="1">
        <v>18</v>
      </c>
      <c r="T18" s="1">
        <v>49</v>
      </c>
      <c r="U18" s="64">
        <v>41788</v>
      </c>
      <c r="V18" s="1" t="s">
        <v>469</v>
      </c>
      <c r="X18" t="s">
        <v>44</v>
      </c>
      <c r="Y18" s="1">
        <v>24</v>
      </c>
      <c r="Z18" s="1">
        <v>51</v>
      </c>
      <c r="AA18" s="64">
        <v>41508</v>
      </c>
      <c r="AB18" s="1" t="s">
        <v>469</v>
      </c>
    </row>
    <row r="19" spans="1:28" x14ac:dyDescent="0.2">
      <c r="A19" t="s">
        <v>162</v>
      </c>
      <c r="B19" s="1">
        <v>18</v>
      </c>
      <c r="C19" s="1">
        <v>46</v>
      </c>
      <c r="G19" s="65" t="s">
        <v>360</v>
      </c>
      <c r="H19" s="43">
        <v>24</v>
      </c>
      <c r="I19" s="43">
        <v>42</v>
      </c>
      <c r="J19" s="69"/>
      <c r="R19" t="s">
        <v>81</v>
      </c>
      <c r="S19" s="1">
        <v>18</v>
      </c>
      <c r="T19" s="1">
        <v>42</v>
      </c>
      <c r="U19" s="64">
        <v>41836</v>
      </c>
      <c r="V19" s="1" t="s">
        <v>506</v>
      </c>
      <c r="Y19" s="1"/>
      <c r="Z19" s="1"/>
    </row>
    <row r="20" spans="1:28" x14ac:dyDescent="0.2">
      <c r="A20" t="s">
        <v>457</v>
      </c>
      <c r="B20" s="1">
        <v>18</v>
      </c>
      <c r="C20" s="1">
        <v>53</v>
      </c>
      <c r="D20" s="64">
        <v>41872</v>
      </c>
      <c r="G20" s="65" t="s">
        <v>456</v>
      </c>
      <c r="H20" s="43">
        <v>24</v>
      </c>
      <c r="I20" s="43">
        <v>50</v>
      </c>
      <c r="R20" t="s">
        <v>21</v>
      </c>
      <c r="S20" s="1">
        <v>18</v>
      </c>
      <c r="T20" s="1">
        <v>55</v>
      </c>
      <c r="U20" s="64">
        <v>41836</v>
      </c>
      <c r="V20" s="1" t="s">
        <v>506</v>
      </c>
      <c r="X20" s="5" t="s">
        <v>41</v>
      </c>
      <c r="Y20" s="1">
        <v>25</v>
      </c>
      <c r="Z20" s="1">
        <v>1</v>
      </c>
      <c r="AA20" s="64">
        <v>41788</v>
      </c>
      <c r="AB20" s="1" t="s">
        <v>469</v>
      </c>
    </row>
    <row r="21" spans="1:28" x14ac:dyDescent="0.2">
      <c r="G21" s="5" t="s">
        <v>492</v>
      </c>
      <c r="H21" s="1">
        <v>24</v>
      </c>
      <c r="I21" s="1">
        <v>59</v>
      </c>
      <c r="J21" s="64">
        <v>42145</v>
      </c>
      <c r="X21" s="5"/>
      <c r="Y21" s="10"/>
      <c r="Z21" s="10"/>
      <c r="AA21" s="64"/>
    </row>
    <row r="22" spans="1:28" x14ac:dyDescent="0.2">
      <c r="A22" t="s">
        <v>55</v>
      </c>
      <c r="B22" s="1">
        <v>19</v>
      </c>
      <c r="C22" s="1">
        <v>10</v>
      </c>
      <c r="D22" s="64">
        <v>42120</v>
      </c>
      <c r="E22" s="10"/>
      <c r="R22" t="s">
        <v>457</v>
      </c>
      <c r="S22" s="1">
        <v>19</v>
      </c>
      <c r="T22" s="1">
        <v>4</v>
      </c>
      <c r="U22" s="64">
        <v>41853</v>
      </c>
      <c r="V22" s="10" t="s">
        <v>477</v>
      </c>
      <c r="X22" s="5" t="s">
        <v>375</v>
      </c>
      <c r="Y22" s="1">
        <v>25</v>
      </c>
      <c r="Z22" s="1">
        <v>18</v>
      </c>
      <c r="AA22" s="64">
        <v>41788</v>
      </c>
      <c r="AB22" s="1" t="s">
        <v>469</v>
      </c>
    </row>
    <row r="23" spans="1:28" x14ac:dyDescent="0.2">
      <c r="G23" s="5" t="s">
        <v>375</v>
      </c>
      <c r="H23" s="1">
        <v>25</v>
      </c>
      <c r="I23" s="1">
        <v>18</v>
      </c>
      <c r="J23" s="69"/>
      <c r="K23" s="43"/>
      <c r="X23" s="65" t="s">
        <v>335</v>
      </c>
      <c r="Y23" s="43">
        <v>25</v>
      </c>
      <c r="Z23" s="43">
        <v>22</v>
      </c>
      <c r="AA23" s="66">
        <v>41515</v>
      </c>
      <c r="AB23" s="43" t="s">
        <v>406</v>
      </c>
    </row>
    <row r="24" spans="1:28" x14ac:dyDescent="0.2">
      <c r="A24" t="s">
        <v>21</v>
      </c>
      <c r="B24" s="1">
        <v>19</v>
      </c>
      <c r="C24" s="1">
        <v>37</v>
      </c>
      <c r="D24" s="64">
        <v>42200</v>
      </c>
      <c r="G24" s="65" t="s">
        <v>335</v>
      </c>
      <c r="H24" s="43">
        <v>25</v>
      </c>
      <c r="I24" s="43">
        <v>22</v>
      </c>
      <c r="J24" s="69"/>
      <c r="R24" t="s">
        <v>32</v>
      </c>
      <c r="S24" s="1">
        <v>19</v>
      </c>
      <c r="T24" s="1">
        <v>35</v>
      </c>
      <c r="U24" s="64">
        <v>41728</v>
      </c>
      <c r="V24" s="1" t="s">
        <v>460</v>
      </c>
      <c r="Y24" s="1"/>
      <c r="Z24" s="1"/>
    </row>
    <row r="25" spans="1:28" x14ac:dyDescent="0.2">
      <c r="A25" s="5" t="s">
        <v>447</v>
      </c>
      <c r="B25" s="1">
        <v>19</v>
      </c>
      <c r="C25" s="1">
        <v>37</v>
      </c>
      <c r="D25" s="64">
        <v>42232</v>
      </c>
      <c r="G25" s="65" t="s">
        <v>441</v>
      </c>
      <c r="H25" s="43">
        <v>25</v>
      </c>
      <c r="I25" s="43">
        <v>25</v>
      </c>
      <c r="J25" s="69">
        <v>42213</v>
      </c>
      <c r="K25" s="43"/>
      <c r="R25" t="s">
        <v>391</v>
      </c>
      <c r="S25" s="1">
        <v>19</v>
      </c>
      <c r="T25" s="1">
        <v>36</v>
      </c>
      <c r="U25" s="64">
        <v>41515</v>
      </c>
      <c r="V25" s="1" t="s">
        <v>406</v>
      </c>
      <c r="X25" s="65" t="s">
        <v>475</v>
      </c>
      <c r="Y25" s="43">
        <v>25</v>
      </c>
      <c r="Z25" s="43">
        <v>39</v>
      </c>
      <c r="AA25" s="66">
        <v>41788</v>
      </c>
      <c r="AB25" s="43" t="s">
        <v>469</v>
      </c>
    </row>
    <row r="26" spans="1:28" x14ac:dyDescent="0.2">
      <c r="A26" t="s">
        <v>430</v>
      </c>
      <c r="B26" s="1">
        <v>19</v>
      </c>
      <c r="C26" s="1">
        <v>38</v>
      </c>
      <c r="D26" s="64">
        <v>42232</v>
      </c>
      <c r="K26" s="43"/>
      <c r="R26" t="s">
        <v>20</v>
      </c>
      <c r="S26" s="1">
        <v>19</v>
      </c>
      <c r="T26" s="1">
        <v>42</v>
      </c>
      <c r="U26" s="64">
        <v>41755</v>
      </c>
      <c r="V26" s="1" t="s">
        <v>504</v>
      </c>
      <c r="X26" s="65" t="s">
        <v>401</v>
      </c>
      <c r="Y26" s="43">
        <v>25</v>
      </c>
      <c r="Z26" s="43">
        <v>48</v>
      </c>
      <c r="AA26" s="66">
        <v>41508</v>
      </c>
      <c r="AB26" s="43" t="s">
        <v>469</v>
      </c>
    </row>
    <row r="27" spans="1:28" x14ac:dyDescent="0.2">
      <c r="A27" s="5" t="s">
        <v>510</v>
      </c>
      <c r="B27" s="1">
        <v>19</v>
      </c>
      <c r="C27" s="1">
        <v>40</v>
      </c>
      <c r="D27" s="64">
        <v>42145</v>
      </c>
      <c r="G27" s="5" t="s">
        <v>18</v>
      </c>
      <c r="H27" s="1">
        <v>25</v>
      </c>
      <c r="I27" s="1">
        <v>37</v>
      </c>
      <c r="K27" s="43"/>
      <c r="R27" t="s">
        <v>33</v>
      </c>
      <c r="S27" s="1">
        <v>19</v>
      </c>
      <c r="T27" s="1">
        <v>44</v>
      </c>
      <c r="U27" s="64">
        <v>41692</v>
      </c>
      <c r="V27" s="1" t="s">
        <v>504</v>
      </c>
      <c r="X27" s="65" t="s">
        <v>112</v>
      </c>
      <c r="Y27" s="43">
        <v>25</v>
      </c>
      <c r="Z27" s="43">
        <v>51</v>
      </c>
      <c r="AA27" s="66">
        <v>41867</v>
      </c>
      <c r="AB27" s="43" t="s">
        <v>504</v>
      </c>
    </row>
    <row r="28" spans="1:28" x14ac:dyDescent="0.2">
      <c r="A28" t="s">
        <v>449</v>
      </c>
      <c r="B28" s="1">
        <v>19</v>
      </c>
      <c r="C28" s="1">
        <v>41</v>
      </c>
      <c r="D28" s="64">
        <v>42213</v>
      </c>
      <c r="E28" s="10"/>
      <c r="G28" t="s">
        <v>44</v>
      </c>
      <c r="H28" s="1">
        <v>25</v>
      </c>
      <c r="I28" s="1">
        <v>37</v>
      </c>
      <c r="J28" s="68">
        <v>41872</v>
      </c>
      <c r="R28" t="s">
        <v>449</v>
      </c>
      <c r="S28" s="1">
        <v>19</v>
      </c>
      <c r="T28" s="1">
        <v>53</v>
      </c>
      <c r="U28" s="64">
        <v>41853</v>
      </c>
      <c r="V28" s="10" t="s">
        <v>477</v>
      </c>
      <c r="Y28" s="1"/>
      <c r="Z28" s="1"/>
    </row>
    <row r="29" spans="1:28" x14ac:dyDescent="0.2">
      <c r="A29" t="s">
        <v>31</v>
      </c>
      <c r="B29" s="1">
        <v>19</v>
      </c>
      <c r="C29" s="1">
        <v>46</v>
      </c>
      <c r="D29" s="64">
        <v>41888</v>
      </c>
      <c r="G29" s="65" t="s">
        <v>475</v>
      </c>
      <c r="H29" s="43">
        <v>25</v>
      </c>
      <c r="I29" s="43">
        <v>39</v>
      </c>
      <c r="X29" s="5" t="s">
        <v>450</v>
      </c>
      <c r="Y29" s="1">
        <v>26</v>
      </c>
      <c r="Z29" s="1">
        <v>9</v>
      </c>
      <c r="AA29" s="64">
        <v>41788</v>
      </c>
      <c r="AB29" s="1" t="s">
        <v>469</v>
      </c>
    </row>
    <row r="30" spans="1:28" x14ac:dyDescent="0.2">
      <c r="A30" t="s">
        <v>410</v>
      </c>
      <c r="B30" s="1">
        <v>19</v>
      </c>
      <c r="C30" s="1">
        <v>46</v>
      </c>
      <c r="D30" s="64">
        <v>42200</v>
      </c>
      <c r="G30" s="65" t="s">
        <v>401</v>
      </c>
      <c r="H30" s="43">
        <v>25</v>
      </c>
      <c r="I30" s="43">
        <v>48</v>
      </c>
      <c r="J30" s="68"/>
      <c r="K30" s="43"/>
      <c r="R30" t="s">
        <v>45</v>
      </c>
      <c r="S30" s="1">
        <v>20</v>
      </c>
      <c r="T30" s="1">
        <v>1</v>
      </c>
      <c r="U30" s="64">
        <v>41727</v>
      </c>
      <c r="V30" s="1" t="s">
        <v>504</v>
      </c>
      <c r="X30" s="65" t="s">
        <v>96</v>
      </c>
      <c r="Y30" s="43">
        <v>26</v>
      </c>
      <c r="Z30" s="43">
        <v>15</v>
      </c>
      <c r="AA30" s="66">
        <v>41776</v>
      </c>
      <c r="AB30" s="43" t="s">
        <v>504</v>
      </c>
    </row>
    <row r="31" spans="1:28" x14ac:dyDescent="0.2">
      <c r="A31" t="s">
        <v>413</v>
      </c>
      <c r="B31" s="1">
        <v>19</v>
      </c>
      <c r="C31" s="1">
        <v>50</v>
      </c>
      <c r="K31" s="43"/>
      <c r="R31" t="s">
        <v>340</v>
      </c>
      <c r="S31" s="1">
        <v>20</v>
      </c>
      <c r="T31" s="1">
        <v>8</v>
      </c>
      <c r="U31" s="64">
        <v>41706</v>
      </c>
      <c r="V31" s="1" t="s">
        <v>504</v>
      </c>
      <c r="X31" s="65" t="s">
        <v>359</v>
      </c>
      <c r="Y31" s="43">
        <v>26</v>
      </c>
      <c r="Z31" s="43">
        <v>16</v>
      </c>
      <c r="AA31" s="66">
        <v>41515</v>
      </c>
      <c r="AB31" s="43" t="s">
        <v>406</v>
      </c>
    </row>
    <row r="32" spans="1:28" x14ac:dyDescent="0.2">
      <c r="A32" t="s">
        <v>433</v>
      </c>
      <c r="B32" s="1">
        <v>19</v>
      </c>
      <c r="C32" s="1">
        <v>51</v>
      </c>
      <c r="D32" s="64">
        <v>42145</v>
      </c>
      <c r="G32" s="5" t="s">
        <v>445</v>
      </c>
      <c r="H32" s="1">
        <v>26</v>
      </c>
      <c r="I32" s="1">
        <v>6</v>
      </c>
      <c r="J32" s="68">
        <v>42145</v>
      </c>
      <c r="R32" t="s">
        <v>389</v>
      </c>
      <c r="S32" s="1">
        <v>20</v>
      </c>
      <c r="T32" s="1">
        <v>9</v>
      </c>
      <c r="U32" s="64">
        <v>41515</v>
      </c>
      <c r="V32" s="1" t="s">
        <v>406</v>
      </c>
      <c r="X32" s="5" t="s">
        <v>473</v>
      </c>
      <c r="Y32" s="1">
        <v>26</v>
      </c>
      <c r="Z32" s="1">
        <v>21</v>
      </c>
      <c r="AA32" s="64">
        <v>41788</v>
      </c>
      <c r="AB32" s="1" t="s">
        <v>469</v>
      </c>
    </row>
    <row r="33" spans="1:28" x14ac:dyDescent="0.2">
      <c r="A33" t="s">
        <v>33</v>
      </c>
      <c r="B33" s="1">
        <v>19</v>
      </c>
      <c r="C33" s="1">
        <v>52</v>
      </c>
      <c r="E33" s="10"/>
      <c r="G33" s="65" t="s">
        <v>112</v>
      </c>
      <c r="H33" s="43">
        <v>26</v>
      </c>
      <c r="I33" s="43">
        <v>7</v>
      </c>
      <c r="J33" s="69">
        <v>41872</v>
      </c>
      <c r="R33" t="s">
        <v>410</v>
      </c>
      <c r="S33" s="1">
        <v>20</v>
      </c>
      <c r="T33" s="1">
        <v>14</v>
      </c>
      <c r="U33" s="64">
        <v>41853</v>
      </c>
      <c r="V33" s="10" t="s">
        <v>477</v>
      </c>
      <c r="X33" s="5" t="s">
        <v>445</v>
      </c>
      <c r="Y33" s="1">
        <v>26</v>
      </c>
      <c r="Z33" s="1">
        <v>28</v>
      </c>
      <c r="AA33" s="64">
        <v>41788</v>
      </c>
      <c r="AB33" s="1" t="s">
        <v>469</v>
      </c>
    </row>
    <row r="34" spans="1:28" x14ac:dyDescent="0.2">
      <c r="A34" t="s">
        <v>32</v>
      </c>
      <c r="B34" s="1">
        <v>19</v>
      </c>
      <c r="C34" s="1">
        <v>58</v>
      </c>
      <c r="D34" s="64">
        <v>42145</v>
      </c>
      <c r="G34" s="5" t="s">
        <v>450</v>
      </c>
      <c r="H34" s="1">
        <v>26</v>
      </c>
      <c r="I34" s="1">
        <v>9</v>
      </c>
      <c r="R34" t="s">
        <v>433</v>
      </c>
      <c r="S34" s="1">
        <v>20</v>
      </c>
      <c r="T34" s="1">
        <v>29</v>
      </c>
      <c r="U34" s="64">
        <v>41804</v>
      </c>
      <c r="V34" s="1" t="s">
        <v>504</v>
      </c>
      <c r="Y34" s="1"/>
      <c r="Z34" s="1"/>
    </row>
    <row r="35" spans="1:28" x14ac:dyDescent="0.2">
      <c r="G35" s="65" t="s">
        <v>96</v>
      </c>
      <c r="H35" s="43">
        <v>26</v>
      </c>
      <c r="I35" s="43">
        <v>15</v>
      </c>
      <c r="X35" s="5" t="s">
        <v>18</v>
      </c>
      <c r="Y35" s="1">
        <v>26</v>
      </c>
      <c r="Z35" s="1">
        <v>39</v>
      </c>
      <c r="AA35" s="64">
        <v>41788</v>
      </c>
      <c r="AB35" s="1" t="s">
        <v>469</v>
      </c>
    </row>
    <row r="36" spans="1:28" x14ac:dyDescent="0.2">
      <c r="A36" s="5" t="s">
        <v>356</v>
      </c>
      <c r="B36" s="1">
        <v>20</v>
      </c>
      <c r="C36" s="1">
        <v>0</v>
      </c>
      <c r="D36" s="64">
        <v>42145</v>
      </c>
      <c r="G36" s="5" t="s">
        <v>516</v>
      </c>
      <c r="H36" s="1">
        <v>26</v>
      </c>
      <c r="I36" s="1">
        <v>24</v>
      </c>
      <c r="J36" s="68">
        <v>41872</v>
      </c>
      <c r="K36" s="43"/>
      <c r="R36" t="s">
        <v>31</v>
      </c>
      <c r="S36" s="1">
        <v>20</v>
      </c>
      <c r="T36" s="1">
        <v>32</v>
      </c>
      <c r="U36" s="64">
        <v>41790</v>
      </c>
      <c r="V36" s="1" t="s">
        <v>504</v>
      </c>
      <c r="X36" s="65" t="s">
        <v>121</v>
      </c>
      <c r="Y36" s="43">
        <v>26</v>
      </c>
      <c r="Z36" s="43">
        <v>51</v>
      </c>
      <c r="AA36" s="66">
        <v>41788</v>
      </c>
      <c r="AB36" s="43" t="s">
        <v>469</v>
      </c>
    </row>
    <row r="37" spans="1:28" x14ac:dyDescent="0.2">
      <c r="A37" t="s">
        <v>408</v>
      </c>
      <c r="B37" s="1">
        <v>20</v>
      </c>
      <c r="C37" s="1">
        <v>3</v>
      </c>
      <c r="D37" s="64">
        <v>41879</v>
      </c>
      <c r="R37" t="s">
        <v>408</v>
      </c>
      <c r="S37" s="1">
        <v>20</v>
      </c>
      <c r="T37" s="1">
        <v>32</v>
      </c>
      <c r="U37" s="64">
        <v>41713</v>
      </c>
      <c r="V37" s="1" t="s">
        <v>504</v>
      </c>
      <c r="Y37" s="1"/>
      <c r="Z37" s="1"/>
    </row>
    <row r="38" spans="1:28" x14ac:dyDescent="0.2">
      <c r="A38" t="s">
        <v>20</v>
      </c>
      <c r="B38" s="1">
        <v>20</v>
      </c>
      <c r="C38" s="1">
        <v>6</v>
      </c>
      <c r="D38" s="64"/>
      <c r="G38" s="65" t="s">
        <v>331</v>
      </c>
      <c r="H38" s="43">
        <v>26</v>
      </c>
      <c r="I38" s="43">
        <v>34</v>
      </c>
      <c r="J38" s="69">
        <v>41872</v>
      </c>
      <c r="K38" s="43"/>
      <c r="R38" t="s">
        <v>471</v>
      </c>
      <c r="S38" s="1">
        <v>20</v>
      </c>
      <c r="T38" s="1">
        <v>35</v>
      </c>
      <c r="U38" s="64">
        <v>41788</v>
      </c>
      <c r="V38" s="1" t="s">
        <v>469</v>
      </c>
      <c r="X38" s="65" t="s">
        <v>331</v>
      </c>
      <c r="Y38" s="43">
        <v>27</v>
      </c>
      <c r="Z38" s="43">
        <v>2</v>
      </c>
      <c r="AA38" s="66">
        <v>41508</v>
      </c>
      <c r="AB38" s="43" t="s">
        <v>469</v>
      </c>
    </row>
    <row r="39" spans="1:28" x14ac:dyDescent="0.2">
      <c r="A39" t="s">
        <v>45</v>
      </c>
      <c r="B39" s="1">
        <v>20</v>
      </c>
      <c r="C39" s="1">
        <v>9</v>
      </c>
      <c r="E39" s="10"/>
      <c r="G39" t="s">
        <v>64</v>
      </c>
      <c r="H39" s="1">
        <v>26</v>
      </c>
      <c r="I39" s="1">
        <v>55</v>
      </c>
      <c r="J39" s="68">
        <v>42145</v>
      </c>
      <c r="R39" t="s">
        <v>25</v>
      </c>
      <c r="S39" s="1">
        <v>20</v>
      </c>
      <c r="T39" s="1">
        <v>38</v>
      </c>
      <c r="U39" s="64">
        <v>41531</v>
      </c>
      <c r="V39" s="10" t="s">
        <v>477</v>
      </c>
      <c r="X39" t="s">
        <v>64</v>
      </c>
      <c r="Y39" s="1">
        <v>27</v>
      </c>
      <c r="Z39" s="1">
        <v>28</v>
      </c>
      <c r="AA39" s="64">
        <v>41508</v>
      </c>
      <c r="AB39" s="1" t="s">
        <v>469</v>
      </c>
    </row>
    <row r="40" spans="1:28" x14ac:dyDescent="0.2">
      <c r="A40" t="s">
        <v>340</v>
      </c>
      <c r="B40" s="1">
        <v>20</v>
      </c>
      <c r="C40" s="1">
        <v>10</v>
      </c>
      <c r="D40" s="64">
        <v>41872</v>
      </c>
      <c r="G40" s="65" t="s">
        <v>121</v>
      </c>
      <c r="H40" s="43">
        <v>26</v>
      </c>
      <c r="I40" s="43">
        <v>51</v>
      </c>
      <c r="J40" s="69"/>
      <c r="R40" t="s">
        <v>452</v>
      </c>
      <c r="S40" s="1">
        <v>20</v>
      </c>
      <c r="T40" s="1">
        <v>47</v>
      </c>
      <c r="U40" s="64">
        <v>41818</v>
      </c>
      <c r="V40" s="1" t="s">
        <v>504</v>
      </c>
      <c r="Y40" s="1"/>
      <c r="Z40" s="1"/>
    </row>
    <row r="41" spans="1:28" x14ac:dyDescent="0.2">
      <c r="A41" t="s">
        <v>452</v>
      </c>
      <c r="B41" s="1">
        <v>20</v>
      </c>
      <c r="C41" s="1">
        <v>11</v>
      </c>
      <c r="D41" s="64">
        <v>42213</v>
      </c>
      <c r="K41" s="43"/>
      <c r="R41" t="s">
        <v>466</v>
      </c>
      <c r="S41" s="1">
        <v>20</v>
      </c>
      <c r="T41" s="1">
        <v>48</v>
      </c>
      <c r="U41" s="64">
        <v>41515</v>
      </c>
      <c r="V41" s="1" t="s">
        <v>406</v>
      </c>
      <c r="X41" s="65" t="s">
        <v>454</v>
      </c>
      <c r="Y41" s="43">
        <v>27</v>
      </c>
      <c r="Z41" s="43">
        <v>55</v>
      </c>
      <c r="AA41" s="66">
        <v>41788</v>
      </c>
      <c r="AB41" s="43" t="s">
        <v>469</v>
      </c>
    </row>
    <row r="42" spans="1:28" x14ac:dyDescent="0.2">
      <c r="A42" s="5" t="s">
        <v>472</v>
      </c>
      <c r="B42" s="1">
        <v>20</v>
      </c>
      <c r="C42" s="1">
        <v>27</v>
      </c>
      <c r="D42" s="64">
        <v>42145</v>
      </c>
      <c r="G42" s="5" t="s">
        <v>445</v>
      </c>
      <c r="H42" s="1">
        <v>27</v>
      </c>
      <c r="I42" s="1">
        <v>1</v>
      </c>
      <c r="R42" t="s">
        <v>17</v>
      </c>
      <c r="S42" s="1">
        <v>20</v>
      </c>
      <c r="T42" s="1">
        <v>50</v>
      </c>
      <c r="U42" s="64">
        <v>41515</v>
      </c>
      <c r="V42" s="1" t="s">
        <v>406</v>
      </c>
      <c r="Y42" s="1"/>
      <c r="Z42" s="1"/>
    </row>
    <row r="43" spans="1:28" x14ac:dyDescent="0.2">
      <c r="G43" s="65" t="s">
        <v>496</v>
      </c>
      <c r="H43" s="43">
        <v>27</v>
      </c>
      <c r="I43" s="43">
        <v>22</v>
      </c>
      <c r="J43" s="69">
        <v>41872</v>
      </c>
      <c r="K43" s="43"/>
      <c r="R43" t="s">
        <v>356</v>
      </c>
      <c r="S43" s="1">
        <v>20</v>
      </c>
      <c r="T43" s="1">
        <v>58</v>
      </c>
      <c r="U43" s="64">
        <v>41788</v>
      </c>
      <c r="V43" s="1" t="s">
        <v>469</v>
      </c>
      <c r="X43" s="65" t="s">
        <v>99</v>
      </c>
      <c r="Y43" s="43">
        <v>28</v>
      </c>
      <c r="Z43" s="43">
        <v>2</v>
      </c>
      <c r="AA43" s="66">
        <v>41788</v>
      </c>
      <c r="AB43" s="43" t="s">
        <v>469</v>
      </c>
    </row>
    <row r="44" spans="1:28" x14ac:dyDescent="0.2">
      <c r="A44" t="s">
        <v>391</v>
      </c>
      <c r="B44" s="1">
        <v>20</v>
      </c>
      <c r="C44" s="1">
        <v>34</v>
      </c>
      <c r="D44" s="64">
        <v>42145</v>
      </c>
      <c r="K44" s="43"/>
      <c r="X44" s="65" t="s">
        <v>427</v>
      </c>
      <c r="Y44" s="43">
        <v>28</v>
      </c>
      <c r="Z44" s="43">
        <v>28</v>
      </c>
      <c r="AA44" s="66">
        <v>41804</v>
      </c>
      <c r="AB44" s="43" t="s">
        <v>504</v>
      </c>
    </row>
    <row r="45" spans="1:28" x14ac:dyDescent="0.2">
      <c r="A45" t="s">
        <v>471</v>
      </c>
      <c r="B45" s="1">
        <v>20</v>
      </c>
      <c r="C45" s="1">
        <v>35</v>
      </c>
      <c r="D45" s="64"/>
      <c r="E45" s="43"/>
      <c r="G45" s="65" t="s">
        <v>378</v>
      </c>
      <c r="H45" s="43">
        <v>27</v>
      </c>
      <c r="I45" s="43">
        <v>40</v>
      </c>
      <c r="J45" s="69">
        <v>41879</v>
      </c>
      <c r="R45" s="65" t="s">
        <v>330</v>
      </c>
      <c r="S45" s="43">
        <v>21</v>
      </c>
      <c r="T45" s="43">
        <v>12</v>
      </c>
      <c r="U45" s="66">
        <v>41515</v>
      </c>
      <c r="V45" s="43" t="s">
        <v>406</v>
      </c>
      <c r="Y45" s="1"/>
      <c r="Z45" s="1"/>
    </row>
    <row r="46" spans="1:28" x14ac:dyDescent="0.2">
      <c r="A46" t="s">
        <v>466</v>
      </c>
      <c r="B46" s="1">
        <v>20</v>
      </c>
      <c r="C46" s="1">
        <v>48</v>
      </c>
      <c r="R46" t="s">
        <v>409</v>
      </c>
      <c r="S46" s="1">
        <v>21</v>
      </c>
      <c r="T46" s="1">
        <v>18</v>
      </c>
      <c r="U46" s="64">
        <v>41508</v>
      </c>
      <c r="V46" s="1" t="s">
        <v>469</v>
      </c>
      <c r="Y46" s="1"/>
      <c r="Z46" s="1"/>
    </row>
    <row r="47" spans="1:28" x14ac:dyDescent="0.2">
      <c r="A47" s="5" t="s">
        <v>490</v>
      </c>
      <c r="B47" s="1">
        <v>20</v>
      </c>
      <c r="C47" s="1">
        <v>49</v>
      </c>
      <c r="D47" s="64">
        <v>42145</v>
      </c>
      <c r="G47" s="65" t="s">
        <v>513</v>
      </c>
      <c r="H47" s="1">
        <v>28</v>
      </c>
      <c r="I47" s="1">
        <v>3</v>
      </c>
      <c r="J47" s="68">
        <v>41879</v>
      </c>
      <c r="K47" s="43"/>
      <c r="R47" t="s">
        <v>59</v>
      </c>
      <c r="S47" s="1">
        <v>21</v>
      </c>
      <c r="T47" s="1">
        <v>23</v>
      </c>
      <c r="U47" s="64">
        <v>41508</v>
      </c>
      <c r="V47" s="1" t="s">
        <v>469</v>
      </c>
      <c r="X47" s="65" t="s">
        <v>357</v>
      </c>
      <c r="Y47" s="43">
        <v>30</v>
      </c>
      <c r="Z47" s="43">
        <v>1</v>
      </c>
      <c r="AA47" s="66">
        <v>41508</v>
      </c>
      <c r="AB47" s="43" t="s">
        <v>469</v>
      </c>
    </row>
    <row r="48" spans="1:28" x14ac:dyDescent="0.2">
      <c r="A48" t="s">
        <v>25</v>
      </c>
      <c r="B48" s="1">
        <v>20</v>
      </c>
      <c r="C48" s="1">
        <v>54</v>
      </c>
      <c r="D48" s="64">
        <v>41879</v>
      </c>
      <c r="J48" s="68"/>
      <c r="K48" s="43"/>
      <c r="R48" t="s">
        <v>180</v>
      </c>
      <c r="S48" s="1">
        <v>21</v>
      </c>
      <c r="T48" s="1">
        <v>23</v>
      </c>
      <c r="U48" s="64">
        <v>41508</v>
      </c>
      <c r="V48" s="1" t="s">
        <v>469</v>
      </c>
      <c r="X48" s="65" t="s">
        <v>98</v>
      </c>
      <c r="Y48" s="43">
        <v>30</v>
      </c>
      <c r="Z48" s="43">
        <v>20</v>
      </c>
      <c r="AA48" s="66">
        <v>41508</v>
      </c>
      <c r="AB48" s="43" t="s">
        <v>469</v>
      </c>
    </row>
    <row r="49" spans="1:28" x14ac:dyDescent="0.2">
      <c r="G49" s="65" t="s">
        <v>481</v>
      </c>
      <c r="H49" s="43">
        <v>28</v>
      </c>
      <c r="I49" s="43">
        <v>35</v>
      </c>
      <c r="J49" s="69">
        <v>41872</v>
      </c>
      <c r="R49" s="5" t="s">
        <v>472</v>
      </c>
      <c r="S49" s="1">
        <v>21</v>
      </c>
      <c r="T49" s="1">
        <v>27</v>
      </c>
      <c r="U49" s="64">
        <v>41788</v>
      </c>
      <c r="V49" s="1" t="s">
        <v>469</v>
      </c>
      <c r="Y49" s="1"/>
      <c r="Z49" s="1"/>
    </row>
    <row r="50" spans="1:28" x14ac:dyDescent="0.2">
      <c r="A50" s="65" t="s">
        <v>158</v>
      </c>
      <c r="B50" s="43">
        <v>21</v>
      </c>
      <c r="C50" s="43">
        <v>1</v>
      </c>
      <c r="D50" s="66">
        <v>42145</v>
      </c>
      <c r="G50" s="65" t="s">
        <v>427</v>
      </c>
      <c r="H50" s="43">
        <v>28</v>
      </c>
      <c r="I50" s="43">
        <v>42</v>
      </c>
      <c r="J50" s="68"/>
      <c r="K50" s="43"/>
      <c r="X50" s="65" t="s">
        <v>402</v>
      </c>
      <c r="Y50" s="43">
        <v>31</v>
      </c>
      <c r="Z50" s="43">
        <v>14</v>
      </c>
      <c r="AA50" s="66">
        <v>41788</v>
      </c>
      <c r="AB50" s="43" t="s">
        <v>469</v>
      </c>
    </row>
    <row r="51" spans="1:28" x14ac:dyDescent="0.2">
      <c r="A51" t="s">
        <v>59</v>
      </c>
      <c r="B51" s="1">
        <v>21</v>
      </c>
      <c r="C51" s="1">
        <v>7</v>
      </c>
      <c r="D51" s="64">
        <v>41888</v>
      </c>
      <c r="E51" s="43"/>
      <c r="G51" s="65" t="s">
        <v>359</v>
      </c>
      <c r="H51" s="43">
        <v>28</v>
      </c>
      <c r="I51" s="43">
        <v>46</v>
      </c>
      <c r="J51" s="69"/>
      <c r="R51" s="65" t="s">
        <v>107</v>
      </c>
      <c r="S51" s="43">
        <v>21</v>
      </c>
      <c r="T51" s="43">
        <v>32</v>
      </c>
      <c r="U51" s="66">
        <v>41515</v>
      </c>
      <c r="V51" s="43" t="s">
        <v>406</v>
      </c>
      <c r="Y51" s="1"/>
      <c r="Z51" s="1"/>
    </row>
    <row r="52" spans="1:28" x14ac:dyDescent="0.2">
      <c r="A52" t="s">
        <v>17</v>
      </c>
      <c r="B52" s="1">
        <v>21</v>
      </c>
      <c r="C52" s="1">
        <v>8</v>
      </c>
      <c r="D52" s="64">
        <v>41872</v>
      </c>
      <c r="E52" s="43"/>
      <c r="K52" s="43"/>
      <c r="R52" s="65" t="s">
        <v>407</v>
      </c>
      <c r="S52" s="43">
        <v>21</v>
      </c>
      <c r="T52" s="43">
        <v>44</v>
      </c>
      <c r="U52" s="66">
        <v>41508</v>
      </c>
      <c r="V52" s="43" t="s">
        <v>469</v>
      </c>
      <c r="X52" s="65" t="s">
        <v>455</v>
      </c>
      <c r="Y52" s="43">
        <v>31</v>
      </c>
      <c r="Z52" s="43">
        <v>32</v>
      </c>
      <c r="AA52" s="66">
        <v>41508</v>
      </c>
      <c r="AB52" s="43" t="s">
        <v>469</v>
      </c>
    </row>
    <row r="53" spans="1:28" x14ac:dyDescent="0.2">
      <c r="A53" t="s">
        <v>409</v>
      </c>
      <c r="B53" s="1">
        <v>21</v>
      </c>
      <c r="C53" s="1">
        <v>18</v>
      </c>
      <c r="G53" s="65" t="s">
        <v>357</v>
      </c>
      <c r="H53" s="43">
        <v>29</v>
      </c>
      <c r="I53" s="43">
        <v>16</v>
      </c>
      <c r="J53" s="69">
        <v>42213</v>
      </c>
      <c r="R53" t="s">
        <v>398</v>
      </c>
      <c r="S53" s="1">
        <v>21</v>
      </c>
      <c r="T53" s="1">
        <v>47</v>
      </c>
      <c r="U53" s="64">
        <v>41762</v>
      </c>
      <c r="V53" s="1" t="s">
        <v>504</v>
      </c>
      <c r="Y53" s="1"/>
      <c r="Z53" s="1"/>
    </row>
    <row r="54" spans="1:28" x14ac:dyDescent="0.2">
      <c r="A54" t="s">
        <v>180</v>
      </c>
      <c r="B54" s="1">
        <v>21</v>
      </c>
      <c r="C54" s="1">
        <v>23</v>
      </c>
      <c r="K54" s="10"/>
      <c r="R54" s="5" t="s">
        <v>453</v>
      </c>
      <c r="S54" s="1">
        <v>21</v>
      </c>
      <c r="T54" s="1">
        <v>56</v>
      </c>
      <c r="U54" s="64">
        <v>41788</v>
      </c>
      <c r="V54" s="1" t="s">
        <v>469</v>
      </c>
      <c r="X54" s="5" t="s">
        <v>67</v>
      </c>
      <c r="Y54" s="1">
        <v>32</v>
      </c>
      <c r="Z54" s="1">
        <v>2</v>
      </c>
      <c r="AA54" s="64">
        <v>41713</v>
      </c>
      <c r="AB54" s="10" t="s">
        <v>504</v>
      </c>
    </row>
    <row r="55" spans="1:28" x14ac:dyDescent="0.2">
      <c r="A55" t="s">
        <v>389</v>
      </c>
      <c r="B55" s="1">
        <v>21</v>
      </c>
      <c r="C55" s="1">
        <v>23</v>
      </c>
      <c r="D55" s="64">
        <v>41879</v>
      </c>
      <c r="G55" s="65" t="s">
        <v>378</v>
      </c>
      <c r="H55" s="43">
        <v>29</v>
      </c>
      <c r="I55" s="43">
        <v>40</v>
      </c>
      <c r="X55" t="s">
        <v>24</v>
      </c>
      <c r="Y55" s="1">
        <v>32</v>
      </c>
      <c r="Z55" s="1">
        <v>15</v>
      </c>
      <c r="AA55" s="64">
        <v>41508</v>
      </c>
      <c r="AB55" s="1" t="s">
        <v>469</v>
      </c>
    </row>
    <row r="56" spans="1:28" x14ac:dyDescent="0.2">
      <c r="A56" t="s">
        <v>51</v>
      </c>
      <c r="B56" s="1">
        <v>21</v>
      </c>
      <c r="C56" s="1">
        <v>27</v>
      </c>
      <c r="D56" s="64">
        <v>41872</v>
      </c>
      <c r="G56" s="65" t="s">
        <v>454</v>
      </c>
      <c r="H56" s="43">
        <v>29</v>
      </c>
      <c r="I56" s="43">
        <v>48</v>
      </c>
      <c r="J56" s="69">
        <v>41879</v>
      </c>
      <c r="K56" s="43"/>
      <c r="R56" t="s">
        <v>28</v>
      </c>
      <c r="S56" s="1">
        <v>22</v>
      </c>
      <c r="T56" s="1">
        <v>4</v>
      </c>
      <c r="U56" s="64">
        <v>41728</v>
      </c>
      <c r="V56" s="1" t="s">
        <v>460</v>
      </c>
      <c r="X56" s="65" t="s">
        <v>378</v>
      </c>
      <c r="Y56" s="43">
        <v>32</v>
      </c>
      <c r="Z56" s="43">
        <v>20</v>
      </c>
      <c r="AA56" s="66">
        <v>41818</v>
      </c>
      <c r="AB56" s="43" t="s">
        <v>504</v>
      </c>
    </row>
    <row r="57" spans="1:28" x14ac:dyDescent="0.2">
      <c r="G57" s="65" t="s">
        <v>98</v>
      </c>
      <c r="H57" s="43">
        <v>29</v>
      </c>
      <c r="I57" s="43">
        <v>57</v>
      </c>
      <c r="J57" s="69">
        <v>41872</v>
      </c>
      <c r="R57" t="s">
        <v>43</v>
      </c>
      <c r="S57" s="1">
        <v>22</v>
      </c>
      <c r="T57" s="1">
        <v>11</v>
      </c>
      <c r="U57" s="64">
        <v>41508</v>
      </c>
      <c r="V57" s="1" t="s">
        <v>469</v>
      </c>
      <c r="Y57" s="1"/>
      <c r="Z57" s="1"/>
    </row>
    <row r="58" spans="1:28" x14ac:dyDescent="0.2">
      <c r="A58" t="s">
        <v>470</v>
      </c>
      <c r="B58" s="1">
        <v>21</v>
      </c>
      <c r="C58" s="1">
        <v>33</v>
      </c>
      <c r="D58" s="64">
        <v>42213</v>
      </c>
      <c r="K58" s="43"/>
      <c r="R58" t="s">
        <v>431</v>
      </c>
      <c r="S58" s="1">
        <v>22</v>
      </c>
      <c r="T58" s="1">
        <v>18</v>
      </c>
      <c r="U58" s="64">
        <v>41825</v>
      </c>
      <c r="V58" s="1" t="s">
        <v>504</v>
      </c>
      <c r="X58" s="65" t="s">
        <v>104</v>
      </c>
      <c r="Y58" s="43">
        <v>32</v>
      </c>
      <c r="Z58" s="43">
        <v>36</v>
      </c>
      <c r="AA58" s="66">
        <v>41508</v>
      </c>
      <c r="AB58" s="43" t="s">
        <v>469</v>
      </c>
    </row>
    <row r="59" spans="1:28" x14ac:dyDescent="0.2">
      <c r="A59" s="5" t="s">
        <v>453</v>
      </c>
      <c r="B59" s="1">
        <v>21</v>
      </c>
      <c r="C59" s="1">
        <v>37</v>
      </c>
      <c r="D59" s="64">
        <v>41872</v>
      </c>
      <c r="G59" s="65" t="s">
        <v>442</v>
      </c>
      <c r="H59" s="43">
        <v>30</v>
      </c>
      <c r="I59" s="43">
        <v>4</v>
      </c>
      <c r="J59" s="69">
        <v>41879</v>
      </c>
      <c r="K59" s="43"/>
      <c r="R59" t="s">
        <v>161</v>
      </c>
      <c r="S59" s="1">
        <v>22</v>
      </c>
      <c r="T59" s="1">
        <v>25</v>
      </c>
      <c r="U59" s="64">
        <v>41678</v>
      </c>
      <c r="V59" s="1" t="s">
        <v>504</v>
      </c>
      <c r="X59" s="65" t="s">
        <v>442</v>
      </c>
      <c r="Y59" s="43">
        <v>32</v>
      </c>
      <c r="Z59" s="43">
        <v>43</v>
      </c>
      <c r="AA59" s="66">
        <v>41788</v>
      </c>
      <c r="AB59" s="43" t="s">
        <v>469</v>
      </c>
    </row>
    <row r="60" spans="1:28" x14ac:dyDescent="0.2">
      <c r="A60" s="65" t="s">
        <v>407</v>
      </c>
      <c r="B60" s="43">
        <v>21</v>
      </c>
      <c r="C60" s="43">
        <v>44</v>
      </c>
      <c r="K60" s="43"/>
      <c r="X60" s="65" t="s">
        <v>416</v>
      </c>
      <c r="Y60" s="43">
        <v>32</v>
      </c>
      <c r="Z60" s="43">
        <v>49</v>
      </c>
      <c r="AA60" s="66">
        <v>41788</v>
      </c>
      <c r="AB60" s="43" t="s">
        <v>469</v>
      </c>
    </row>
    <row r="61" spans="1:28" x14ac:dyDescent="0.2">
      <c r="A61" s="65" t="s">
        <v>330</v>
      </c>
      <c r="B61" s="43">
        <v>21</v>
      </c>
      <c r="C61" s="43">
        <v>45</v>
      </c>
      <c r="D61" s="66">
        <v>42145</v>
      </c>
      <c r="G61" s="65" t="s">
        <v>514</v>
      </c>
      <c r="H61" s="43">
        <v>30</v>
      </c>
      <c r="I61" s="43">
        <v>30</v>
      </c>
      <c r="J61" s="69">
        <v>41879</v>
      </c>
      <c r="K61" s="43"/>
      <c r="R61" t="s">
        <v>51</v>
      </c>
      <c r="S61" s="1">
        <v>22</v>
      </c>
      <c r="T61" s="1">
        <v>15</v>
      </c>
      <c r="U61" s="64">
        <v>41867</v>
      </c>
      <c r="V61" s="1" t="s">
        <v>504</v>
      </c>
      <c r="X61" s="65" t="s">
        <v>425</v>
      </c>
      <c r="Y61" s="43">
        <v>32</v>
      </c>
      <c r="Z61" s="43">
        <v>57</v>
      </c>
      <c r="AA61" s="66">
        <v>41755</v>
      </c>
      <c r="AB61" s="43" t="s">
        <v>504</v>
      </c>
    </row>
    <row r="62" spans="1:28" x14ac:dyDescent="0.2">
      <c r="A62" t="s">
        <v>398</v>
      </c>
      <c r="B62" s="1">
        <v>21</v>
      </c>
      <c r="C62" s="1">
        <v>47</v>
      </c>
      <c r="E62" s="10"/>
      <c r="G62" s="65" t="s">
        <v>99</v>
      </c>
      <c r="H62" s="43">
        <v>30</v>
      </c>
      <c r="I62" s="43">
        <v>44</v>
      </c>
      <c r="R62" t="s">
        <v>160</v>
      </c>
      <c r="S62" s="1">
        <v>22</v>
      </c>
      <c r="T62" s="1">
        <v>39</v>
      </c>
      <c r="U62" s="64">
        <v>41853</v>
      </c>
      <c r="V62" s="10" t="s">
        <v>477</v>
      </c>
      <c r="Y62" s="1"/>
      <c r="Z62" s="1"/>
    </row>
    <row r="63" spans="1:28" x14ac:dyDescent="0.2">
      <c r="A63" s="65" t="s">
        <v>107</v>
      </c>
      <c r="B63" s="43">
        <v>21</v>
      </c>
      <c r="C63" s="43">
        <v>52</v>
      </c>
      <c r="D63" s="66">
        <v>41879</v>
      </c>
      <c r="K63" s="43"/>
      <c r="R63" t="s">
        <v>432</v>
      </c>
      <c r="S63" s="1">
        <v>22</v>
      </c>
      <c r="T63" s="1">
        <v>43</v>
      </c>
      <c r="U63" s="64">
        <v>41699</v>
      </c>
      <c r="V63" s="1" t="s">
        <v>504</v>
      </c>
      <c r="X63" s="65" t="s">
        <v>462</v>
      </c>
      <c r="Y63" s="43">
        <v>33</v>
      </c>
      <c r="Z63" s="43">
        <v>25</v>
      </c>
      <c r="AA63" s="66">
        <v>41531</v>
      </c>
      <c r="AB63" s="43" t="s">
        <v>461</v>
      </c>
    </row>
    <row r="64" spans="1:28" x14ac:dyDescent="0.2">
      <c r="E64" s="43"/>
      <c r="G64" s="65" t="s">
        <v>402</v>
      </c>
      <c r="H64" s="43">
        <v>31</v>
      </c>
      <c r="I64" s="43">
        <v>14</v>
      </c>
      <c r="J64" s="69"/>
      <c r="R64" s="65" t="s">
        <v>474</v>
      </c>
      <c r="S64" s="43">
        <v>22</v>
      </c>
      <c r="T64" s="43">
        <v>50</v>
      </c>
      <c r="U64" s="66">
        <v>41788</v>
      </c>
      <c r="V64" s="43" t="s">
        <v>469</v>
      </c>
      <c r="Y64" s="1"/>
      <c r="Z64" s="1"/>
    </row>
    <row r="65" spans="1:28" x14ac:dyDescent="0.2">
      <c r="A65" t="s">
        <v>161</v>
      </c>
      <c r="B65" s="1">
        <v>22</v>
      </c>
      <c r="C65" s="1">
        <v>0</v>
      </c>
      <c r="G65" s="65" t="s">
        <v>488</v>
      </c>
      <c r="H65" s="43">
        <v>31</v>
      </c>
      <c r="I65" s="43">
        <v>17</v>
      </c>
      <c r="J65" s="69">
        <v>42145</v>
      </c>
      <c r="K65" s="43"/>
      <c r="R65" t="s">
        <v>376</v>
      </c>
      <c r="S65" s="1">
        <v>22</v>
      </c>
      <c r="T65" s="1">
        <v>51</v>
      </c>
      <c r="U65" s="64">
        <v>41788</v>
      </c>
      <c r="V65" s="1" t="s">
        <v>469</v>
      </c>
      <c r="X65" s="65" t="s">
        <v>437</v>
      </c>
      <c r="Y65" s="43">
        <v>35</v>
      </c>
      <c r="Z65" s="43">
        <v>32</v>
      </c>
      <c r="AA65" s="66">
        <v>41755</v>
      </c>
      <c r="AB65" s="43" t="s">
        <v>504</v>
      </c>
    </row>
    <row r="66" spans="1:28" x14ac:dyDescent="0.2">
      <c r="A66" t="s">
        <v>431</v>
      </c>
      <c r="B66" s="1">
        <v>22</v>
      </c>
      <c r="C66" s="1">
        <v>5</v>
      </c>
      <c r="D66" s="66"/>
      <c r="Y66" s="1"/>
      <c r="Z66" s="1"/>
    </row>
    <row r="67" spans="1:28" x14ac:dyDescent="0.2">
      <c r="A67" s="5" t="s">
        <v>511</v>
      </c>
      <c r="B67" s="1">
        <v>22</v>
      </c>
      <c r="C67" s="1">
        <v>6</v>
      </c>
      <c r="D67" s="64">
        <v>41879</v>
      </c>
      <c r="G67" s="65" t="s">
        <v>455</v>
      </c>
      <c r="H67" s="43">
        <v>31</v>
      </c>
      <c r="I67" s="43">
        <v>32</v>
      </c>
      <c r="J67" s="69"/>
      <c r="K67" s="43"/>
      <c r="X67" s="65" t="s">
        <v>435</v>
      </c>
      <c r="Y67" s="43">
        <v>41</v>
      </c>
      <c r="Z67" s="43">
        <v>13</v>
      </c>
      <c r="AA67" s="66">
        <v>41797</v>
      </c>
      <c r="AB67" s="43" t="s">
        <v>504</v>
      </c>
    </row>
    <row r="68" spans="1:28" x14ac:dyDescent="0.2">
      <c r="A68" s="5" t="s">
        <v>60</v>
      </c>
      <c r="B68" s="1">
        <v>22</v>
      </c>
      <c r="C68" s="1">
        <v>10</v>
      </c>
      <c r="D68" s="64">
        <v>41872</v>
      </c>
      <c r="H68" s="1"/>
      <c r="I68" s="1"/>
    </row>
    <row r="69" spans="1:28" x14ac:dyDescent="0.2">
      <c r="A69" s="5" t="s">
        <v>395</v>
      </c>
      <c r="B69" s="10">
        <v>22</v>
      </c>
      <c r="C69" s="10">
        <v>13</v>
      </c>
      <c r="D69" s="68">
        <v>41879</v>
      </c>
      <c r="G69" s="65" t="s">
        <v>416</v>
      </c>
      <c r="H69" s="43">
        <v>32</v>
      </c>
      <c r="I69" s="43">
        <v>55</v>
      </c>
      <c r="J69" s="69">
        <v>41872</v>
      </c>
    </row>
    <row r="70" spans="1:28" x14ac:dyDescent="0.2">
      <c r="A70" s="5" t="s">
        <v>193</v>
      </c>
      <c r="B70" s="1">
        <v>22</v>
      </c>
      <c r="C70" s="1">
        <v>14</v>
      </c>
      <c r="D70" s="68">
        <v>41872</v>
      </c>
      <c r="G70" s="65" t="s">
        <v>104</v>
      </c>
      <c r="H70" s="43">
        <v>32</v>
      </c>
      <c r="I70" s="43">
        <v>57</v>
      </c>
      <c r="J70" s="69">
        <v>41872</v>
      </c>
    </row>
    <row r="71" spans="1:28" x14ac:dyDescent="0.2">
      <c r="A71" s="65" t="s">
        <v>503</v>
      </c>
      <c r="B71" s="43">
        <v>22</v>
      </c>
      <c r="C71" s="43">
        <v>15</v>
      </c>
    </row>
    <row r="72" spans="1:28" x14ac:dyDescent="0.2">
      <c r="A72" t="s">
        <v>28</v>
      </c>
      <c r="B72" s="1">
        <v>22</v>
      </c>
      <c r="C72" s="1">
        <v>19</v>
      </c>
      <c r="D72" s="64">
        <v>41872</v>
      </c>
      <c r="J72" s="68"/>
    </row>
    <row r="73" spans="1:28" x14ac:dyDescent="0.2">
      <c r="A73" s="65" t="s">
        <v>484</v>
      </c>
      <c r="B73" s="43">
        <v>22</v>
      </c>
      <c r="C73" s="43">
        <v>26</v>
      </c>
      <c r="D73" s="66">
        <v>41879</v>
      </c>
      <c r="G73" t="s">
        <v>24</v>
      </c>
      <c r="H73" s="1">
        <v>33</v>
      </c>
      <c r="I73" s="1">
        <v>20</v>
      </c>
      <c r="J73" s="68">
        <v>41872</v>
      </c>
    </row>
    <row r="74" spans="1:28" x14ac:dyDescent="0.2">
      <c r="A74" s="65" t="s">
        <v>436</v>
      </c>
      <c r="B74" s="43">
        <v>22</v>
      </c>
      <c r="C74" s="43">
        <v>28</v>
      </c>
      <c r="D74" s="66">
        <v>41872</v>
      </c>
      <c r="G74" s="65" t="s">
        <v>462</v>
      </c>
      <c r="H74" s="43">
        <v>33</v>
      </c>
      <c r="I74" s="43">
        <v>25</v>
      </c>
    </row>
    <row r="75" spans="1:28" x14ac:dyDescent="0.2">
      <c r="G75" s="5" t="s">
        <v>67</v>
      </c>
      <c r="H75" s="1">
        <v>33</v>
      </c>
      <c r="I75" s="1">
        <v>26</v>
      </c>
    </row>
    <row r="76" spans="1:28" x14ac:dyDescent="0.2">
      <c r="A76" s="65" t="s">
        <v>507</v>
      </c>
      <c r="B76" s="43">
        <v>22</v>
      </c>
      <c r="C76" s="43">
        <v>32</v>
      </c>
      <c r="D76" s="66">
        <v>42145</v>
      </c>
      <c r="J76" s="69"/>
    </row>
    <row r="77" spans="1:28" x14ac:dyDescent="0.2">
      <c r="A77" s="65" t="s">
        <v>474</v>
      </c>
      <c r="B77" s="43">
        <v>22</v>
      </c>
      <c r="C77" s="43">
        <v>38</v>
      </c>
      <c r="D77" s="66">
        <v>41879</v>
      </c>
      <c r="G77" s="65" t="s">
        <v>515</v>
      </c>
      <c r="H77" s="43">
        <v>34</v>
      </c>
      <c r="I77" s="43">
        <v>14</v>
      </c>
      <c r="J77" s="69">
        <v>41879</v>
      </c>
    </row>
    <row r="78" spans="1:28" x14ac:dyDescent="0.2">
      <c r="A78" t="s">
        <v>432</v>
      </c>
      <c r="B78" s="1">
        <v>22</v>
      </c>
      <c r="C78" s="1">
        <v>43</v>
      </c>
      <c r="J78" s="69"/>
    </row>
    <row r="79" spans="1:28" x14ac:dyDescent="0.2">
      <c r="A79" t="s">
        <v>376</v>
      </c>
      <c r="B79" s="1">
        <v>22</v>
      </c>
      <c r="C79" s="1">
        <v>51</v>
      </c>
      <c r="G79" s="65" t="s">
        <v>437</v>
      </c>
      <c r="H79" s="43">
        <v>35</v>
      </c>
      <c r="I79" s="43">
        <v>32</v>
      </c>
    </row>
    <row r="80" spans="1:28" x14ac:dyDescent="0.2">
      <c r="A80" s="65" t="s">
        <v>512</v>
      </c>
      <c r="B80" s="43">
        <v>22</v>
      </c>
      <c r="C80" s="43">
        <v>55</v>
      </c>
      <c r="D80" s="66">
        <v>41879</v>
      </c>
      <c r="J80" s="69"/>
    </row>
    <row r="81" spans="4:10" x14ac:dyDescent="0.2">
      <c r="D81" s="69"/>
      <c r="G81" s="65" t="s">
        <v>425</v>
      </c>
      <c r="H81" s="43">
        <v>36</v>
      </c>
      <c r="I81" s="43">
        <v>12</v>
      </c>
    </row>
    <row r="83" spans="4:10" x14ac:dyDescent="0.2">
      <c r="G83" s="65" t="s">
        <v>435</v>
      </c>
      <c r="H83" s="43">
        <v>37</v>
      </c>
      <c r="I83" s="43">
        <v>58</v>
      </c>
      <c r="J83" s="69">
        <v>41872</v>
      </c>
    </row>
  </sheetData>
  <pageMargins left="0.70866141732283472" right="0.70866141732283472" top="0.74803149606299213" bottom="0.74803149606299213" header="0.31496062992125984" footer="0.31496062992125984"/>
  <pageSetup scale="2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2.75" x14ac:dyDescent="0.2"/>
  <cols>
    <col min="1" max="1" width="9.140625" style="1"/>
    <col min="2" max="2" width="27.5703125" customWidth="1"/>
    <col min="3" max="6" width="9.140625" style="1"/>
  </cols>
  <sheetData>
    <row r="1" spans="1:6" x14ac:dyDescent="0.2">
      <c r="A1" s="1" t="s">
        <v>608</v>
      </c>
      <c r="B1" s="1" t="s">
        <v>199</v>
      </c>
      <c r="C1" s="1" t="s">
        <v>580</v>
      </c>
      <c r="D1" s="1" t="s">
        <v>6</v>
      </c>
      <c r="E1" s="1" t="s">
        <v>609</v>
      </c>
      <c r="F1" s="1" t="s">
        <v>610</v>
      </c>
    </row>
    <row r="2" spans="1:6" x14ac:dyDescent="0.2">
      <c r="E2" s="1" t="s">
        <v>580</v>
      </c>
    </row>
    <row r="3" spans="1:6" x14ac:dyDescent="0.2">
      <c r="A3" s="1">
        <v>16</v>
      </c>
      <c r="B3" t="s">
        <v>611</v>
      </c>
      <c r="C3" s="51">
        <v>16.190000000000001</v>
      </c>
      <c r="D3" s="51">
        <v>3.2</v>
      </c>
      <c r="E3" s="51">
        <v>12.59</v>
      </c>
      <c r="F3" s="10" t="s">
        <v>616</v>
      </c>
    </row>
    <row r="4" spans="1:6" x14ac:dyDescent="0.2">
      <c r="A4" s="1">
        <v>25</v>
      </c>
      <c r="B4" t="s">
        <v>612</v>
      </c>
      <c r="C4" s="51">
        <v>29.3</v>
      </c>
      <c r="D4" s="51">
        <v>1.4</v>
      </c>
      <c r="E4" s="51">
        <v>27.5</v>
      </c>
      <c r="F4" s="10" t="s">
        <v>616</v>
      </c>
    </row>
    <row r="5" spans="1:6" x14ac:dyDescent="0.2">
      <c r="A5" s="43">
        <v>39</v>
      </c>
      <c r="B5" s="65" t="s">
        <v>99</v>
      </c>
      <c r="C5" s="44">
        <v>29.4</v>
      </c>
      <c r="D5" s="44">
        <v>0</v>
      </c>
      <c r="E5" s="44">
        <v>29.4</v>
      </c>
      <c r="F5" s="43">
        <v>20</v>
      </c>
    </row>
    <row r="6" spans="1:6" x14ac:dyDescent="0.2">
      <c r="A6" s="1">
        <v>30</v>
      </c>
      <c r="B6" t="s">
        <v>28</v>
      </c>
      <c r="C6" s="51">
        <v>29.48</v>
      </c>
      <c r="D6" s="51">
        <v>4.2</v>
      </c>
      <c r="E6" s="51">
        <v>25.28</v>
      </c>
      <c r="F6" s="1">
        <v>20</v>
      </c>
    </row>
    <row r="7" spans="1:6" x14ac:dyDescent="0.2">
      <c r="A7" s="1">
        <v>26</v>
      </c>
      <c r="B7" t="s">
        <v>597</v>
      </c>
      <c r="C7" s="51">
        <v>29.58</v>
      </c>
      <c r="D7" s="51">
        <v>8.5</v>
      </c>
      <c r="E7" s="51">
        <v>21.08</v>
      </c>
      <c r="F7" s="1">
        <v>19</v>
      </c>
    </row>
    <row r="8" spans="1:6" x14ac:dyDescent="0.2">
      <c r="A8" s="1">
        <v>31</v>
      </c>
      <c r="B8" t="s">
        <v>64</v>
      </c>
      <c r="C8" s="51">
        <v>30.01</v>
      </c>
      <c r="D8" s="51">
        <v>2.4</v>
      </c>
      <c r="E8" s="51">
        <v>27.21</v>
      </c>
      <c r="F8" s="1">
        <v>18</v>
      </c>
    </row>
    <row r="9" spans="1:6" x14ac:dyDescent="0.2">
      <c r="A9" s="1">
        <v>28</v>
      </c>
      <c r="B9" t="s">
        <v>607</v>
      </c>
      <c r="C9" s="51">
        <v>30.02</v>
      </c>
      <c r="D9" s="51">
        <v>11.3</v>
      </c>
      <c r="E9" s="51">
        <v>18.32</v>
      </c>
      <c r="F9" s="1">
        <v>17</v>
      </c>
    </row>
    <row r="10" spans="1:6" x14ac:dyDescent="0.2">
      <c r="A10" s="1">
        <v>12</v>
      </c>
      <c r="B10" t="s">
        <v>398</v>
      </c>
      <c r="C10" s="51">
        <v>30.1</v>
      </c>
      <c r="D10" s="51">
        <v>8</v>
      </c>
      <c r="E10" s="51">
        <v>22.1</v>
      </c>
      <c r="F10" s="1">
        <v>16</v>
      </c>
    </row>
    <row r="11" spans="1:6" x14ac:dyDescent="0.2">
      <c r="A11" s="1">
        <v>41</v>
      </c>
      <c r="B11" t="s">
        <v>509</v>
      </c>
      <c r="C11" s="51">
        <v>30.14</v>
      </c>
      <c r="D11" s="51">
        <v>7.5</v>
      </c>
      <c r="E11" s="51">
        <v>22.24</v>
      </c>
      <c r="F11" s="1">
        <v>15</v>
      </c>
    </row>
    <row r="12" spans="1:6" x14ac:dyDescent="0.2">
      <c r="A12" s="1">
        <v>45</v>
      </c>
      <c r="B12" t="s">
        <v>447</v>
      </c>
      <c r="C12" s="51">
        <v>30.3</v>
      </c>
      <c r="D12" s="51">
        <v>9.4</v>
      </c>
      <c r="E12" s="51">
        <v>20.5</v>
      </c>
      <c r="F12" s="1">
        <v>14</v>
      </c>
    </row>
    <row r="13" spans="1:6" x14ac:dyDescent="0.2">
      <c r="A13" s="1">
        <v>29</v>
      </c>
      <c r="B13" t="s">
        <v>452</v>
      </c>
      <c r="C13" s="51">
        <v>30.33</v>
      </c>
      <c r="D13" s="51">
        <v>10.5</v>
      </c>
      <c r="E13" s="51">
        <v>19.43</v>
      </c>
      <c r="F13" s="1">
        <v>13</v>
      </c>
    </row>
    <row r="14" spans="1:6" x14ac:dyDescent="0.2">
      <c r="A14" s="1">
        <v>32</v>
      </c>
      <c r="B14" t="s">
        <v>472</v>
      </c>
      <c r="C14" s="51">
        <v>30.34</v>
      </c>
      <c r="D14" s="51">
        <v>12.1</v>
      </c>
      <c r="E14" s="51">
        <v>18.239999999999998</v>
      </c>
      <c r="F14" s="1">
        <v>12</v>
      </c>
    </row>
    <row r="15" spans="1:6" x14ac:dyDescent="0.2">
      <c r="A15" s="1">
        <v>48</v>
      </c>
      <c r="B15" t="s">
        <v>613</v>
      </c>
      <c r="C15" s="51">
        <v>30.45</v>
      </c>
      <c r="D15" s="51">
        <v>10.3</v>
      </c>
      <c r="E15" s="51">
        <v>20.149999999999999</v>
      </c>
      <c r="F15" s="1">
        <v>11</v>
      </c>
    </row>
    <row r="16" spans="1:6" x14ac:dyDescent="0.2">
      <c r="A16" s="1">
        <v>8</v>
      </c>
      <c r="B16" t="s">
        <v>614</v>
      </c>
      <c r="C16" s="51">
        <v>30.54</v>
      </c>
      <c r="D16" s="51">
        <v>9.4</v>
      </c>
      <c r="E16" s="51">
        <v>21.14</v>
      </c>
      <c r="F16" s="1">
        <v>10</v>
      </c>
    </row>
    <row r="17" spans="1:6" x14ac:dyDescent="0.2">
      <c r="A17" s="1">
        <v>3</v>
      </c>
      <c r="B17" t="s">
        <v>19</v>
      </c>
      <c r="C17" s="51">
        <v>30.58</v>
      </c>
      <c r="D17" s="51">
        <v>12</v>
      </c>
      <c r="E17" s="51">
        <v>18.579999999999998</v>
      </c>
      <c r="F17" s="1">
        <v>10</v>
      </c>
    </row>
    <row r="18" spans="1:6" x14ac:dyDescent="0.2">
      <c r="A18" s="1">
        <v>24</v>
      </c>
      <c r="B18" t="s">
        <v>518</v>
      </c>
      <c r="C18" s="51">
        <v>31.05</v>
      </c>
      <c r="D18" s="51">
        <v>12.2</v>
      </c>
      <c r="E18" s="51">
        <v>18.45</v>
      </c>
      <c r="F18" s="1">
        <v>10</v>
      </c>
    </row>
    <row r="19" spans="1:6" x14ac:dyDescent="0.2">
      <c r="A19" s="1">
        <v>44</v>
      </c>
      <c r="B19" t="s">
        <v>395</v>
      </c>
      <c r="C19" s="51">
        <v>31.11</v>
      </c>
      <c r="D19" s="51">
        <v>9.1999999999999993</v>
      </c>
      <c r="E19" s="51">
        <v>21.51</v>
      </c>
      <c r="F19" s="1">
        <v>10</v>
      </c>
    </row>
    <row r="20" spans="1:6" x14ac:dyDescent="0.2">
      <c r="A20" s="1">
        <v>4</v>
      </c>
      <c r="B20" t="s">
        <v>584</v>
      </c>
      <c r="C20" s="51">
        <v>31.24</v>
      </c>
      <c r="D20" s="51">
        <v>6.4</v>
      </c>
      <c r="E20" s="51">
        <v>24.44</v>
      </c>
      <c r="F20" s="1">
        <v>10</v>
      </c>
    </row>
    <row r="21" spans="1:6" x14ac:dyDescent="0.2">
      <c r="A21" s="1">
        <v>23</v>
      </c>
      <c r="B21" t="s">
        <v>408</v>
      </c>
      <c r="C21" s="51">
        <v>31.29</v>
      </c>
      <c r="D21" s="51">
        <v>11.5</v>
      </c>
      <c r="E21" s="51">
        <v>19.39</v>
      </c>
      <c r="F21" s="1">
        <v>10</v>
      </c>
    </row>
    <row r="22" spans="1:6" x14ac:dyDescent="0.2">
      <c r="A22" s="1">
        <v>27</v>
      </c>
      <c r="B22" t="s">
        <v>587</v>
      </c>
      <c r="C22" s="51">
        <v>31.31</v>
      </c>
      <c r="D22" s="51">
        <v>7.5</v>
      </c>
      <c r="E22" s="51">
        <v>23.41</v>
      </c>
      <c r="F22" s="1">
        <v>10</v>
      </c>
    </row>
    <row r="23" spans="1:6" x14ac:dyDescent="0.2">
      <c r="A23" s="1">
        <v>34</v>
      </c>
      <c r="B23" t="s">
        <v>51</v>
      </c>
      <c r="C23" s="51">
        <v>31.36</v>
      </c>
      <c r="D23" s="51">
        <v>7.5</v>
      </c>
      <c r="E23" s="51">
        <v>23.46</v>
      </c>
      <c r="F23" s="1">
        <v>10</v>
      </c>
    </row>
    <row r="24" spans="1:6" x14ac:dyDescent="0.2">
      <c r="A24" s="1">
        <v>2</v>
      </c>
      <c r="B24" t="s">
        <v>490</v>
      </c>
      <c r="C24" s="51">
        <v>31.39</v>
      </c>
      <c r="D24" s="51">
        <v>11.5</v>
      </c>
      <c r="E24" s="51">
        <v>19.489999999999998</v>
      </c>
      <c r="F24" s="1">
        <v>10</v>
      </c>
    </row>
    <row r="25" spans="1:6" x14ac:dyDescent="0.2">
      <c r="A25" s="1">
        <v>9</v>
      </c>
      <c r="B25" t="s">
        <v>482</v>
      </c>
      <c r="C25" s="51">
        <v>31.49</v>
      </c>
      <c r="D25" s="51">
        <v>6.5</v>
      </c>
      <c r="E25" s="51">
        <v>24.59</v>
      </c>
      <c r="F25" s="1">
        <v>10</v>
      </c>
    </row>
    <row r="26" spans="1:6" x14ac:dyDescent="0.2">
      <c r="A26" s="43">
        <v>35</v>
      </c>
      <c r="B26" s="65" t="s">
        <v>615</v>
      </c>
      <c r="C26" s="44">
        <v>32.51</v>
      </c>
      <c r="D26" s="44">
        <v>3</v>
      </c>
      <c r="E26" s="44">
        <v>29.51</v>
      </c>
      <c r="F26" s="43">
        <v>19</v>
      </c>
    </row>
    <row r="27" spans="1:6" x14ac:dyDescent="0.2">
      <c r="A27" s="1">
        <v>14</v>
      </c>
      <c r="B27" t="s">
        <v>43</v>
      </c>
      <c r="C27" s="51">
        <v>32.56</v>
      </c>
      <c r="D27" s="51">
        <v>7.1</v>
      </c>
      <c r="E27" s="51">
        <v>25.46</v>
      </c>
      <c r="F27" s="1">
        <v>10</v>
      </c>
    </row>
    <row r="28" spans="1:6" x14ac:dyDescent="0.2">
      <c r="A28" s="43">
        <v>11</v>
      </c>
      <c r="B28" s="65" t="s">
        <v>583</v>
      </c>
      <c r="C28" s="44">
        <v>33.1</v>
      </c>
      <c r="D28" s="44">
        <v>1.1000000000000001</v>
      </c>
      <c r="E28" s="44">
        <v>32</v>
      </c>
      <c r="F28" s="43">
        <v>18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</vt:lpstr>
      <vt:lpstr>Ladies</vt:lpstr>
      <vt:lpstr>Results</vt:lpstr>
      <vt:lpstr>Sheet1</vt:lpstr>
      <vt:lpstr>5k handicap</vt:lpstr>
      <vt:lpstr>5k 24817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M.Stacey</dc:creator>
  <cp:lastModifiedBy>ClaireB</cp:lastModifiedBy>
  <cp:lastPrinted>2015-08-20T14:21:31Z</cp:lastPrinted>
  <dcterms:created xsi:type="dcterms:W3CDTF">2004-01-13T12:44:43Z</dcterms:created>
  <dcterms:modified xsi:type="dcterms:W3CDTF">2018-01-01T15:40:42Z</dcterms:modified>
</cp:coreProperties>
</file>